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01.07.2022 " sheetId="6" r:id="rId1"/>
  </sheets>
  <definedNames>
    <definedName name="_xlnm.Print_Titles" localSheetId="0">'01.07.2022 '!$3:$3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6"/>
  <c r="E20"/>
  <c r="E5" s="1"/>
  <c r="E32"/>
  <c r="E33"/>
  <c r="E11"/>
  <c r="E29"/>
  <c r="E7"/>
  <c r="D23"/>
  <c r="H41"/>
  <c r="G41"/>
  <c r="F41"/>
  <c r="H40"/>
  <c r="F40"/>
  <c r="H39"/>
  <c r="F39"/>
  <c r="H38"/>
  <c r="G38"/>
  <c r="H37"/>
  <c r="G37"/>
  <c r="F37"/>
  <c r="H36"/>
  <c r="G36"/>
  <c r="F36"/>
  <c r="H35"/>
  <c r="G35"/>
  <c r="F35"/>
  <c r="D33"/>
  <c r="D32" s="1"/>
  <c r="C33"/>
  <c r="B33"/>
  <c r="B32" s="1"/>
  <c r="D29"/>
  <c r="C29"/>
  <c r="B29"/>
  <c r="H28"/>
  <c r="G28"/>
  <c r="F28"/>
  <c r="H27"/>
  <c r="G27"/>
  <c r="F27"/>
  <c r="H26"/>
  <c r="G26"/>
  <c r="F26"/>
  <c r="F25"/>
  <c r="H24"/>
  <c r="G24"/>
  <c r="F24"/>
  <c r="C23"/>
  <c r="C20" s="1"/>
  <c r="B23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D11"/>
  <c r="C11"/>
  <c r="B11"/>
  <c r="H10"/>
  <c r="G10"/>
  <c r="F10"/>
  <c r="H9"/>
  <c r="G9"/>
  <c r="F9"/>
  <c r="H8"/>
  <c r="G8"/>
  <c r="F8"/>
  <c r="D7"/>
  <c r="C7"/>
  <c r="C6" s="1"/>
  <c r="B7"/>
  <c r="B6"/>
  <c r="C5" l="1"/>
  <c r="C4" s="1"/>
  <c r="H23"/>
  <c r="G11"/>
  <c r="B20"/>
  <c r="B5" s="1"/>
  <c r="B4" s="1"/>
  <c r="H33"/>
  <c r="F33"/>
  <c r="G33"/>
  <c r="F11"/>
  <c r="D6"/>
  <c r="H6" s="1"/>
  <c r="H11"/>
  <c r="F7"/>
  <c r="G7"/>
  <c r="H32"/>
  <c r="E6"/>
  <c r="C32"/>
  <c r="H7"/>
  <c r="F32"/>
  <c r="F23"/>
  <c r="D20"/>
  <c r="G23"/>
  <c r="G32"/>
  <c r="G6" l="1"/>
  <c r="F20"/>
  <c r="H20"/>
  <c r="G20"/>
  <c r="D5"/>
  <c r="F6"/>
  <c r="E4"/>
  <c r="H5" l="1"/>
  <c r="D4"/>
  <c r="G5"/>
  <c r="F5"/>
  <c r="H4" l="1"/>
  <c r="G4"/>
  <c r="F4"/>
</calcChain>
</file>

<file path=xl/comments1.xml><?xml version="1.0" encoding="utf-8"?>
<comments xmlns="http://schemas.openxmlformats.org/spreadsheetml/2006/main">
  <authors>
    <author>User-PC</author>
  </authors>
  <commentList>
    <comment ref="E32" authorId="0">
      <text>
        <r>
          <rPr>
            <b/>
            <sz val="9"/>
            <color indexed="81"/>
            <rFont val="Tahoma"/>
            <family val="2"/>
            <charset val="204"/>
          </rPr>
          <t>User-PC:</t>
        </r>
        <r>
          <rPr>
            <sz val="9"/>
            <color indexed="81"/>
            <rFont val="Tahoma"/>
            <family val="2"/>
            <charset val="204"/>
          </rPr>
          <t xml:space="preserve">
Рвет на 200000 с аналитекой
В 317ф 625 605019,69</t>
        </r>
      </text>
    </comment>
  </commentList>
</comments>
</file>

<file path=xl/sharedStrings.xml><?xml version="1.0" encoding="utf-8"?>
<sst xmlns="http://schemas.openxmlformats.org/spreadsheetml/2006/main" count="49" uniqueCount="49">
  <si>
    <t>Наименование показателя</t>
  </si>
  <si>
    <t>Бюджет: МР "Малоярославецкий район"</t>
  </si>
  <si>
    <t>НАЛОГОВЫЕ И НЕНАЛОГОВЫЕ ДОХОДЫ</t>
  </si>
  <si>
    <t xml:space="preserve">НАЛОГОВЫЕ  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</si>
  <si>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</si>
  <si>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</si>
  <si>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</si>
  <si>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</si>
  <si>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</si>
  <si>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</si>
  <si>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</si>
  <si>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</si>
  <si>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</si>
  <si>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профессиональный доход</t>
  </si>
  <si>
    <t>НАЛОГИ НА ИМУЩЕСТВО</t>
  </si>
  <si>
    <t>ГОСУДАРСТВЕННАЯ ПОШЛИНА</t>
  </si>
  <si>
    <t xml:space="preserve"> ЗАДОЛЖЕННОСТЬ И ПЕРЕРАСЧЕТЫ ПО ОТМЕНЕННЫМ НАЛОГАМ, СБОРАМ И ИНЫМ ОБЯЗАТЕЛЬНЫМ ПЛАТЕЖАМ</t>
  </si>
  <si>
    <t>НЕНАЛОГОВЫЕ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</si>
  <si>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</si>
  <si>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</si>
  <si>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</si>
  <si>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оказания платных услуг (работ)</t>
  </si>
  <si>
    <t>Доходы от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</si>
  <si>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</si>
  <si>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</si>
  <si>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>ШТРАФЫ, САНКЦИИ, ВОЗМЕЩЕНИЕ УЩЕРБА</t>
  </si>
  <si>
    <t>ПРОЧИЕ НЕНАЛОГОВЫЕ ДОХОДЫ</t>
  </si>
  <si>
    <t>Невыясненные поступления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</si>
  <si>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</si>
  <si>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</si>
  <si>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</si>
  <si>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</si>
  <si>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</si>
  <si>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</si>
  <si>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</si>
  <si>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БЕЗВОЗМЕЗДНЫЕ ПОСТУПЛЕНИЯ ОТ ГОСУДАРСТВЕННЫХ (МУНИЦИПАЛЬНЫХ) ОРГАНИЗАЦИЙ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</si>
  <si>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</si>
  <si>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</si>
  <si>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ДЕФИЦИТ (-), ПРОФИЦИТ (+) БЮДЖЕТА</t>
  </si>
  <si>
    <t>Утверждено на 2022 год</t>
  </si>
  <si>
    <t>Утверждено</t>
  </si>
  <si>
    <t>Уточнено</t>
  </si>
  <si>
    <t>Исполнение 2022 к 2021</t>
  </si>
  <si>
    <t>% исполнения бюджета за 2022 год</t>
  </si>
  <si>
    <t>К утвержденному</t>
  </si>
  <si>
    <t>К уточненному</t>
  </si>
  <si>
    <t>Исполнено в 2022 году</t>
  </si>
  <si>
    <t>Исполнение доходов бюджета муниципального образования муниципального района "Малоярославецкий район" на 01.07.2022 года.</t>
  </si>
  <si>
    <t>Исполнено в 2021 году</t>
  </si>
</sst>
</file>

<file path=xl/styles.xml><?xml version="1.0" encoding="utf-8"?>
<styleSheet xmlns="http://schemas.openxmlformats.org/spreadsheetml/2006/main">
  <fonts count="17">
    <font>
      <sz val="11"/>
      <name val="Calibri"/>
      <family val="2"/>
    </font>
    <font>
      <b/>
      <sz val="12"/>
      <color rgb="FF000000"/>
      <name val="Arial Cyr"/>
      <family val="2"/>
    </font>
    <font>
      <b/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Arial Cyr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000000"/>
      <name val="Arial Cyr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theme="0"/>
        <bgColor indexed="64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8">
    <xf numFmtId="0" fontId="0" fillId="0" borderId="0"/>
    <xf numFmtId="0" fontId="1" fillId="0" borderId="0">
      <alignment horizontal="center" wrapText="1"/>
    </xf>
    <xf numFmtId="0" fontId="4" fillId="0" borderId="1">
      <alignment horizontal="center" vertical="center" wrapText="1"/>
    </xf>
    <xf numFmtId="49" fontId="4" fillId="0" borderId="1">
      <alignment horizontal="center" vertical="top" shrinkToFit="1"/>
    </xf>
    <xf numFmtId="0" fontId="4" fillId="0" borderId="1">
      <alignment horizontal="left" vertical="top" wrapText="1"/>
    </xf>
    <xf numFmtId="4" fontId="8" fillId="2" borderId="1">
      <alignment horizontal="right" vertical="top" shrinkToFit="1"/>
    </xf>
    <xf numFmtId="0" fontId="12" fillId="0" borderId="0"/>
    <xf numFmtId="0" fontId="13" fillId="0" borderId="0">
      <alignment horizontal="left" wrapText="1"/>
    </xf>
    <xf numFmtId="0" fontId="13" fillId="0" borderId="0"/>
    <xf numFmtId="0" fontId="14" fillId="0" borderId="0">
      <alignment horizontal="center" wrapText="1"/>
    </xf>
    <xf numFmtId="0" fontId="14" fillId="0" borderId="0">
      <alignment horizontal="center"/>
    </xf>
    <xf numFmtId="0" fontId="13" fillId="0" borderId="0">
      <alignment horizontal="right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3">
      <alignment horizontal="center" vertical="center" wrapText="1"/>
    </xf>
    <xf numFmtId="1" fontId="13" fillId="0" borderId="1">
      <alignment horizontal="center" vertical="top" shrinkToFit="1"/>
    </xf>
    <xf numFmtId="0" fontId="13" fillId="0" borderId="1">
      <alignment horizontal="left" vertical="top" wrapText="1"/>
    </xf>
    <xf numFmtId="0" fontId="13" fillId="0" borderId="1">
      <alignment horizontal="center" vertical="top" wrapText="1"/>
    </xf>
    <xf numFmtId="4" fontId="11" fillId="2" borderId="1">
      <alignment horizontal="right" vertical="top" shrinkToFit="1"/>
    </xf>
    <xf numFmtId="10" fontId="11" fillId="2" borderId="1">
      <alignment horizontal="center" vertical="top" shrinkToFit="1"/>
    </xf>
    <xf numFmtId="1" fontId="11" fillId="0" borderId="1">
      <alignment horizontal="left" vertical="top" shrinkToFit="1"/>
    </xf>
    <xf numFmtId="1" fontId="11" fillId="0" borderId="4">
      <alignment horizontal="left" vertical="top" shrinkToFit="1"/>
    </xf>
    <xf numFmtId="4" fontId="11" fillId="4" borderId="1">
      <alignment horizontal="right" vertical="top" shrinkToFit="1"/>
    </xf>
    <xf numFmtId="10" fontId="11" fillId="4" borderId="1">
      <alignment horizontal="center" vertical="top" shrinkToFit="1"/>
    </xf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5" borderId="0"/>
    <xf numFmtId="4" fontId="13" fillId="0" borderId="1">
      <alignment horizontal="right" vertical="top" shrinkToFit="1"/>
    </xf>
    <xf numFmtId="10" fontId="13" fillId="0" borderId="1">
      <alignment horizontal="center" vertical="top" shrinkToFit="1"/>
    </xf>
    <xf numFmtId="0" fontId="13" fillId="5" borderId="0">
      <alignment horizontal="left"/>
    </xf>
  </cellStyleXfs>
  <cellXfs count="33">
    <xf numFmtId="0" fontId="0" fillId="0" borderId="0" xfId="0"/>
    <xf numFmtId="0" fontId="3" fillId="0" borderId="0" xfId="0" applyFont="1" applyProtection="1">
      <protection locked="0"/>
    </xf>
    <xf numFmtId="0" fontId="7" fillId="0" borderId="0" xfId="0" applyFont="1" applyProtection="1">
      <protection locked="0"/>
    </xf>
    <xf numFmtId="4" fontId="3" fillId="0" borderId="0" xfId="0" applyNumberFormat="1" applyFont="1" applyProtection="1">
      <protection locked="0"/>
    </xf>
    <xf numFmtId="0" fontId="3" fillId="0" borderId="0" xfId="0" applyFont="1" applyFill="1" applyProtection="1">
      <protection locked="0"/>
    </xf>
    <xf numFmtId="0" fontId="7" fillId="0" borderId="0" xfId="0" applyFont="1" applyFill="1" applyProtection="1">
      <protection locked="0"/>
    </xf>
    <xf numFmtId="0" fontId="7" fillId="0" borderId="2" xfId="0" applyFont="1" applyBorder="1" applyProtection="1">
      <protection locked="0"/>
    </xf>
    <xf numFmtId="4" fontId="7" fillId="0" borderId="2" xfId="0" applyNumberFormat="1" applyFont="1" applyBorder="1" applyProtection="1">
      <protection locked="0"/>
    </xf>
    <xf numFmtId="4" fontId="7" fillId="0" borderId="2" xfId="0" applyNumberFormat="1" applyFont="1" applyFill="1" applyBorder="1" applyProtection="1">
      <protection locked="0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6" fillId="0" borderId="2" xfId="4" applyFont="1" applyBorder="1">
      <alignment horizontal="left" vertical="top" wrapText="1"/>
    </xf>
    <xf numFmtId="4" fontId="6" fillId="3" borderId="2" xfId="5" applyFont="1" applyFill="1" applyBorder="1">
      <alignment horizontal="right" vertical="top" shrinkToFit="1"/>
    </xf>
    <xf numFmtId="3" fontId="6" fillId="3" borderId="2" xfId="5" applyNumberFormat="1" applyFont="1" applyFill="1" applyBorder="1" applyAlignment="1">
      <alignment horizontal="right" shrinkToFit="1"/>
    </xf>
    <xf numFmtId="3" fontId="7" fillId="0" borderId="2" xfId="0" applyNumberFormat="1" applyFont="1" applyBorder="1" applyAlignment="1" applyProtection="1">
      <protection locked="0"/>
    </xf>
    <xf numFmtId="0" fontId="6" fillId="0" borderId="2" xfId="4" applyFont="1" applyFill="1" applyBorder="1">
      <alignment horizontal="left" vertical="top" wrapText="1"/>
    </xf>
    <xf numFmtId="4" fontId="6" fillId="0" borderId="2" xfId="5" applyFont="1" applyFill="1" applyBorder="1">
      <alignment horizontal="right" vertical="top" shrinkToFit="1"/>
    </xf>
    <xf numFmtId="3" fontId="6" fillId="0" borderId="2" xfId="5" applyNumberFormat="1" applyFont="1" applyFill="1" applyBorder="1" applyAlignment="1">
      <alignment horizontal="right" shrinkToFit="1"/>
    </xf>
    <xf numFmtId="3" fontId="7" fillId="0" borderId="2" xfId="0" applyNumberFormat="1" applyFont="1" applyFill="1" applyBorder="1" applyAlignment="1" applyProtection="1">
      <protection locked="0"/>
    </xf>
    <xf numFmtId="0" fontId="5" fillId="0" borderId="2" xfId="4" applyFont="1" applyBorder="1">
      <alignment horizontal="left" vertical="top" wrapText="1"/>
    </xf>
    <xf numFmtId="4" fontId="5" fillId="3" borderId="2" xfId="5" applyFont="1" applyFill="1" applyBorder="1">
      <alignment horizontal="right" vertical="top" shrinkToFit="1"/>
    </xf>
    <xf numFmtId="4" fontId="5" fillId="0" borderId="2" xfId="5" applyFont="1" applyFill="1" applyBorder="1">
      <alignment horizontal="right" vertical="top" shrinkToFit="1"/>
    </xf>
    <xf numFmtId="0" fontId="7" fillId="0" borderId="2" xfId="0" applyFont="1" applyFill="1" applyBorder="1" applyProtection="1">
      <protection locked="0"/>
    </xf>
    <xf numFmtId="0" fontId="7" fillId="0" borderId="2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 applyProtection="1">
      <alignment wrapText="1"/>
      <protection locked="0"/>
    </xf>
    <xf numFmtId="4" fontId="9" fillId="0" borderId="2" xfId="0" applyNumberFormat="1" applyFont="1" applyFill="1" applyBorder="1" applyProtection="1">
      <protection locked="0"/>
    </xf>
    <xf numFmtId="4" fontId="9" fillId="0" borderId="2" xfId="0" applyNumberFormat="1" applyFont="1" applyBorder="1" applyProtection="1">
      <protection locked="0"/>
    </xf>
    <xf numFmtId="0" fontId="2" fillId="0" borderId="0" xfId="1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6" borderId="2" xfId="2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 vertical="center" wrapText="1"/>
    </xf>
  </cellXfs>
  <cellStyles count="38">
    <cellStyle name="br" xfId="31"/>
    <cellStyle name="col" xfId="30"/>
    <cellStyle name="style0" xfId="32"/>
    <cellStyle name="td" xfId="33"/>
    <cellStyle name="tr" xfId="29"/>
    <cellStyle name="xl21" xfId="34"/>
    <cellStyle name="xl22" xfId="12"/>
    <cellStyle name="xl23" xfId="1"/>
    <cellStyle name="xl23 2" xfId="20"/>
    <cellStyle name="xl24" xfId="8"/>
    <cellStyle name="xl25" xfId="13"/>
    <cellStyle name="xl26" xfId="22"/>
    <cellStyle name="xl27" xfId="2"/>
    <cellStyle name="xl27 2" xfId="14"/>
    <cellStyle name="xl28" xfId="15"/>
    <cellStyle name="xl29" xfId="3"/>
    <cellStyle name="xl29 2" xfId="16"/>
    <cellStyle name="xl30" xfId="18"/>
    <cellStyle name="xl31" xfId="17"/>
    <cellStyle name="xl32" xfId="25"/>
    <cellStyle name="xl33" xfId="26"/>
    <cellStyle name="xl34" xfId="35"/>
    <cellStyle name="xl35" xfId="27"/>
    <cellStyle name="xl36" xfId="7"/>
    <cellStyle name="xl37" xfId="19"/>
    <cellStyle name="xl38" xfId="36"/>
    <cellStyle name="xl39" xfId="4"/>
    <cellStyle name="xl39 2" xfId="28"/>
    <cellStyle name="xl40" xfId="5"/>
    <cellStyle name="xl40 2" xfId="9"/>
    <cellStyle name="xl41" xfId="10"/>
    <cellStyle name="xl42" xfId="11"/>
    <cellStyle name="xl43" xfId="37"/>
    <cellStyle name="xl44" xfId="21"/>
    <cellStyle name="xl45" xfId="23"/>
    <cellStyle name="xl46" xfId="24"/>
    <cellStyle name="Обычный" xfId="0" builtinId="0"/>
    <cellStyle name="Обычн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tabSelected="1" zoomScale="90" zoomScaleNormal="90" workbookViewId="0">
      <pane xSplit="1" topLeftCell="B1" activePane="topRight" state="frozen"/>
      <selection activeCell="B1" sqref="B1"/>
      <selection pane="topRight" activeCell="B33" sqref="B33"/>
    </sheetView>
  </sheetViews>
  <sheetFormatPr defaultRowHeight="15" outlineLevelRow="3"/>
  <cols>
    <col min="1" max="1" width="62.85546875" style="1" customWidth="1"/>
    <col min="2" max="5" width="17.28515625" style="1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28" t="s">
        <v>47</v>
      </c>
      <c r="B1" s="28"/>
      <c r="C1" s="28"/>
      <c r="D1" s="28"/>
      <c r="E1" s="28"/>
      <c r="F1" s="28"/>
      <c r="G1" s="28"/>
      <c r="H1" s="28"/>
    </row>
    <row r="2" spans="1:8" ht="35.25" customHeight="1">
      <c r="A2" s="29" t="s">
        <v>0</v>
      </c>
      <c r="B2" s="30" t="s">
        <v>39</v>
      </c>
      <c r="C2" s="30"/>
      <c r="D2" s="31" t="s">
        <v>46</v>
      </c>
      <c r="E2" s="32" t="s">
        <v>48</v>
      </c>
      <c r="F2" s="29" t="s">
        <v>42</v>
      </c>
      <c r="G2" s="30" t="s">
        <v>43</v>
      </c>
      <c r="H2" s="30"/>
    </row>
    <row r="3" spans="1:8" ht="51" customHeight="1">
      <c r="A3" s="29"/>
      <c r="B3" s="9" t="s">
        <v>40</v>
      </c>
      <c r="C3" s="10" t="s">
        <v>41</v>
      </c>
      <c r="D3" s="31"/>
      <c r="E3" s="32"/>
      <c r="F3" s="29"/>
      <c r="G3" s="10" t="s">
        <v>44</v>
      </c>
      <c r="H3" s="11" t="s">
        <v>45</v>
      </c>
    </row>
    <row r="4" spans="1:8" s="2" customFormat="1" ht="15" customHeight="1">
      <c r="A4" s="12" t="s">
        <v>1</v>
      </c>
      <c r="B4" s="13">
        <f>B5+B32</f>
        <v>3816104654.71</v>
      </c>
      <c r="C4" s="13">
        <f>C5+C32</f>
        <v>4294733388.6600003</v>
      </c>
      <c r="D4" s="13">
        <f>D5+D32</f>
        <v>1530675285.4100001</v>
      </c>
      <c r="E4" s="13">
        <f>E5+E32</f>
        <v>1065393664.0699999</v>
      </c>
      <c r="F4" s="14">
        <f>D4/E4*100</f>
        <v>143.67227223433437</v>
      </c>
      <c r="G4" s="14">
        <f>D4/B4*100</f>
        <v>40.110935729206872</v>
      </c>
      <c r="H4" s="15">
        <f>D4/C4*100</f>
        <v>35.640752216462637</v>
      </c>
    </row>
    <row r="5" spans="1:8" s="5" customFormat="1" ht="15" customHeight="1" outlineLevel="1">
      <c r="A5" s="16" t="s">
        <v>2</v>
      </c>
      <c r="B5" s="17">
        <f>B6+B20</f>
        <v>521798670.07999998</v>
      </c>
      <c r="C5" s="17">
        <f>C6+C20</f>
        <v>521798670.07999998</v>
      </c>
      <c r="D5" s="17">
        <f>D6+D20</f>
        <v>277775918.10999995</v>
      </c>
      <c r="E5" s="17">
        <f>E6+E20</f>
        <v>252447724.61000001</v>
      </c>
      <c r="F5" s="18">
        <f t="shared" ref="F5:F41" si="0">D5/E5*100</f>
        <v>110.03304487656953</v>
      </c>
      <c r="G5" s="18">
        <f t="shared" ref="G5:G41" si="1">D5/B5*100</f>
        <v>53.234309329959103</v>
      </c>
      <c r="H5" s="19">
        <f t="shared" ref="H5:H41" si="2">D5/C5*100</f>
        <v>53.234309329959103</v>
      </c>
    </row>
    <row r="6" spans="1:8" s="5" customFormat="1" ht="15" customHeight="1" outlineLevel="1">
      <c r="A6" s="16" t="s">
        <v>3</v>
      </c>
      <c r="B6" s="17">
        <f>B7+B10+B11+B17+B18+B19</f>
        <v>461365483.07999998</v>
      </c>
      <c r="C6" s="17">
        <f>C7+C10+C11+C17+C18+C19</f>
        <v>461365483.07999998</v>
      </c>
      <c r="D6" s="17">
        <f>D7+D10+D11+D17+D18+D19</f>
        <v>239258904.82999998</v>
      </c>
      <c r="E6" s="17">
        <f>E7+E10+E11+E17+E18+E19</f>
        <v>213915002.40000001</v>
      </c>
      <c r="F6" s="18">
        <f t="shared" si="0"/>
        <v>111.84765077047257</v>
      </c>
      <c r="G6" s="18">
        <f t="shared" si="1"/>
        <v>51.858865390784537</v>
      </c>
      <c r="H6" s="19">
        <f t="shared" si="2"/>
        <v>51.858865390784537</v>
      </c>
    </row>
    <row r="7" spans="1:8" ht="15" customHeight="1" outlineLevel="2">
      <c r="A7" s="20" t="s">
        <v>4</v>
      </c>
      <c r="B7" s="21">
        <f>B8+B9</f>
        <v>305371351</v>
      </c>
      <c r="C7" s="21">
        <f>C8+C9</f>
        <v>305371351</v>
      </c>
      <c r="D7" s="21">
        <f>D8+D9</f>
        <v>143740328.70999998</v>
      </c>
      <c r="E7" s="21">
        <f>E8+E9</f>
        <v>129300503.93000001</v>
      </c>
      <c r="F7" s="14">
        <f t="shared" si="0"/>
        <v>111.16764772070596</v>
      </c>
      <c r="G7" s="14">
        <f t="shared" si="1"/>
        <v>47.070666006910379</v>
      </c>
      <c r="H7" s="15">
        <f t="shared" si="2"/>
        <v>47.070666006910379</v>
      </c>
    </row>
    <row r="8" spans="1:8" ht="15" customHeight="1" outlineLevel="3">
      <c r="A8" s="20" t="s">
        <v>5</v>
      </c>
      <c r="B8" s="21">
        <v>9031560</v>
      </c>
      <c r="C8" s="21">
        <v>9031560</v>
      </c>
      <c r="D8" s="21">
        <v>7075777.4800000004</v>
      </c>
      <c r="E8" s="21">
        <v>3589334.54</v>
      </c>
      <c r="F8" s="14">
        <f t="shared" si="0"/>
        <v>197.13340735299641</v>
      </c>
      <c r="G8" s="14">
        <f t="shared" si="1"/>
        <v>78.345019907967171</v>
      </c>
      <c r="H8" s="15">
        <f t="shared" si="2"/>
        <v>78.345019907967171</v>
      </c>
    </row>
    <row r="9" spans="1:8" ht="15" customHeight="1" outlineLevel="3">
      <c r="A9" s="20" t="s">
        <v>6</v>
      </c>
      <c r="B9" s="21">
        <v>296339791</v>
      </c>
      <c r="C9" s="21">
        <v>296339791</v>
      </c>
      <c r="D9" s="21">
        <v>136664551.22999999</v>
      </c>
      <c r="E9" s="21">
        <v>125711169.39</v>
      </c>
      <c r="F9" s="14">
        <f t="shared" si="0"/>
        <v>108.71313336209512</v>
      </c>
      <c r="G9" s="14">
        <f t="shared" si="1"/>
        <v>46.117516236623111</v>
      </c>
      <c r="H9" s="15">
        <f t="shared" si="2"/>
        <v>46.117516236623111</v>
      </c>
    </row>
    <row r="10" spans="1:8" ht="25.5" outlineLevel="2">
      <c r="A10" s="20" t="s">
        <v>7</v>
      </c>
      <c r="B10" s="21">
        <v>31913377.079999998</v>
      </c>
      <c r="C10" s="21">
        <v>31913377.079999998</v>
      </c>
      <c r="D10" s="21">
        <v>17283271.510000002</v>
      </c>
      <c r="E10" s="21">
        <v>13719129.050000001</v>
      </c>
      <c r="F10" s="14">
        <f t="shared" si="0"/>
        <v>125.97936390138412</v>
      </c>
      <c r="G10" s="14">
        <f t="shared" si="1"/>
        <v>54.156824163969056</v>
      </c>
      <c r="H10" s="15">
        <f t="shared" si="2"/>
        <v>54.156824163969056</v>
      </c>
    </row>
    <row r="11" spans="1:8" ht="15" customHeight="1" outlineLevel="2">
      <c r="A11" s="20" t="s">
        <v>8</v>
      </c>
      <c r="B11" s="21">
        <f>B12+B13+B14+B15+B16</f>
        <v>97391016</v>
      </c>
      <c r="C11" s="21">
        <f>C12+C13+C14+C15+C16</f>
        <v>97391016</v>
      </c>
      <c r="D11" s="21">
        <f>D12+D13+D14+D15+D16</f>
        <v>60875104.909999996</v>
      </c>
      <c r="E11" s="21">
        <f>E12+E13+E14+E15+E16</f>
        <v>56596294.939999998</v>
      </c>
      <c r="F11" s="14">
        <f t="shared" si="0"/>
        <v>107.56022982517872</v>
      </c>
      <c r="G11" s="14">
        <f t="shared" si="1"/>
        <v>62.505873139263677</v>
      </c>
      <c r="H11" s="15">
        <f t="shared" si="2"/>
        <v>62.505873139263677</v>
      </c>
    </row>
    <row r="12" spans="1:8" ht="25.5" customHeight="1" outlineLevel="3">
      <c r="A12" s="20" t="s">
        <v>9</v>
      </c>
      <c r="B12" s="21">
        <v>84004570</v>
      </c>
      <c r="C12" s="21">
        <v>84004570</v>
      </c>
      <c r="D12" s="21">
        <v>49533671.210000001</v>
      </c>
      <c r="E12" s="21">
        <v>41077471.600000001</v>
      </c>
      <c r="F12" s="14">
        <f t="shared" si="0"/>
        <v>120.58597883614628</v>
      </c>
      <c r="G12" s="14">
        <f t="shared" si="1"/>
        <v>58.965448201210954</v>
      </c>
      <c r="H12" s="15">
        <f t="shared" si="2"/>
        <v>58.965448201210954</v>
      </c>
    </row>
    <row r="13" spans="1:8" ht="15" customHeight="1" outlineLevel="3">
      <c r="A13" s="20" t="s">
        <v>10</v>
      </c>
      <c r="B13" s="21">
        <v>0</v>
      </c>
      <c r="C13" s="21">
        <v>0</v>
      </c>
      <c r="D13" s="21">
        <v>769924.08</v>
      </c>
      <c r="E13" s="21">
        <v>6181631.0099999998</v>
      </c>
      <c r="F13" s="14">
        <f t="shared" si="0"/>
        <v>12.455031346168946</v>
      </c>
      <c r="G13" s="14"/>
      <c r="H13" s="15"/>
    </row>
    <row r="14" spans="1:8" ht="15" customHeight="1" outlineLevel="3">
      <c r="A14" s="20" t="s">
        <v>11</v>
      </c>
      <c r="B14" s="21">
        <v>255000</v>
      </c>
      <c r="C14" s="21">
        <v>255000</v>
      </c>
      <c r="D14" s="21">
        <v>83591.58</v>
      </c>
      <c r="E14" s="21">
        <v>115759.67999999999</v>
      </c>
      <c r="F14" s="14"/>
      <c r="G14" s="14">
        <f t="shared" si="1"/>
        <v>32.78101176470588</v>
      </c>
      <c r="H14" s="15">
        <f t="shared" si="2"/>
        <v>32.78101176470588</v>
      </c>
    </row>
    <row r="15" spans="1:8" ht="15" customHeight="1" outlineLevel="3">
      <c r="A15" s="20" t="s">
        <v>12</v>
      </c>
      <c r="B15" s="21">
        <v>13131446</v>
      </c>
      <c r="C15" s="21">
        <v>13131446</v>
      </c>
      <c r="D15" s="21">
        <v>10487918.039999999</v>
      </c>
      <c r="E15" s="21">
        <v>9221432.6500000004</v>
      </c>
      <c r="F15" s="14">
        <f t="shared" si="0"/>
        <v>113.73414997505836</v>
      </c>
      <c r="G15" s="14">
        <f t="shared" si="1"/>
        <v>79.868721540643733</v>
      </c>
      <c r="H15" s="15">
        <f t="shared" si="2"/>
        <v>79.868721540643733</v>
      </c>
    </row>
    <row r="16" spans="1:8" ht="15" customHeight="1" outlineLevel="3">
      <c r="A16" s="20" t="s">
        <v>13</v>
      </c>
      <c r="B16" s="21">
        <v>0</v>
      </c>
      <c r="C16" s="21">
        <v>0</v>
      </c>
      <c r="D16" s="21">
        <v>0</v>
      </c>
      <c r="E16" s="21">
        <v>0</v>
      </c>
      <c r="F16" s="14"/>
      <c r="G16" s="14"/>
      <c r="H16" s="15"/>
    </row>
    <row r="17" spans="1:8" ht="15" customHeight="1" outlineLevel="2">
      <c r="A17" s="20" t="s">
        <v>14</v>
      </c>
      <c r="B17" s="21">
        <v>17352839</v>
      </c>
      <c r="C17" s="21">
        <v>17352839</v>
      </c>
      <c r="D17" s="21">
        <v>12173262.140000001</v>
      </c>
      <c r="E17" s="21">
        <v>10257577.17</v>
      </c>
      <c r="F17" s="14">
        <f t="shared" si="0"/>
        <v>118.67580363521652</v>
      </c>
      <c r="G17" s="14">
        <f t="shared" si="1"/>
        <v>70.151415223756757</v>
      </c>
      <c r="H17" s="15">
        <f t="shared" si="2"/>
        <v>70.151415223756757</v>
      </c>
    </row>
    <row r="18" spans="1:8" ht="15" customHeight="1" outlineLevel="2">
      <c r="A18" s="20" t="s">
        <v>15</v>
      </c>
      <c r="B18" s="21">
        <v>9336900</v>
      </c>
      <c r="C18" s="21">
        <v>9336900</v>
      </c>
      <c r="D18" s="21">
        <v>5185200.76</v>
      </c>
      <c r="E18" s="21">
        <v>4031134.46</v>
      </c>
      <c r="F18" s="14">
        <f t="shared" si="0"/>
        <v>128.62882177341214</v>
      </c>
      <c r="G18" s="14">
        <f t="shared" si="1"/>
        <v>55.534500315950687</v>
      </c>
      <c r="H18" s="15">
        <f t="shared" si="2"/>
        <v>55.534500315950687</v>
      </c>
    </row>
    <row r="19" spans="1:8" ht="25.5" outlineLevel="2">
      <c r="A19" s="20" t="s">
        <v>16</v>
      </c>
      <c r="B19" s="21"/>
      <c r="C19" s="21"/>
      <c r="D19" s="21">
        <v>1736.8</v>
      </c>
      <c r="E19" s="21">
        <v>10362.85</v>
      </c>
      <c r="F19" s="14"/>
      <c r="G19" s="14"/>
      <c r="H19" s="15"/>
    </row>
    <row r="20" spans="1:8" s="5" customFormat="1" ht="14.25" outlineLevel="2">
      <c r="A20" s="16" t="s">
        <v>17</v>
      </c>
      <c r="B20" s="17">
        <f>B21+B22+B23+B26+B28+B29</f>
        <v>60433187</v>
      </c>
      <c r="C20" s="17">
        <f>C21+C22+C23+C26+C28+C29</f>
        <v>60433187</v>
      </c>
      <c r="D20" s="17">
        <f>D21+D22+D23+D26+D28+D29</f>
        <v>38517013.279999994</v>
      </c>
      <c r="E20" s="17">
        <f>E21+E22+E23+E26+E28+E29</f>
        <v>38532722.210000001</v>
      </c>
      <c r="F20" s="18">
        <f t="shared" si="0"/>
        <v>99.959232234062284</v>
      </c>
      <c r="G20" s="18">
        <f t="shared" si="1"/>
        <v>63.734870179856628</v>
      </c>
      <c r="H20" s="19">
        <f t="shared" si="2"/>
        <v>63.734870179856628</v>
      </c>
    </row>
    <row r="21" spans="1:8" ht="25.5" outlineLevel="2">
      <c r="A21" s="20" t="s">
        <v>18</v>
      </c>
      <c r="B21" s="21">
        <v>18234355</v>
      </c>
      <c r="C21" s="21">
        <v>18234355</v>
      </c>
      <c r="D21" s="21">
        <v>13524430.09</v>
      </c>
      <c r="E21" s="21">
        <v>7950315.0700000003</v>
      </c>
      <c r="F21" s="14">
        <f t="shared" si="0"/>
        <v>170.11187570456877</v>
      </c>
      <c r="G21" s="14">
        <f t="shared" si="1"/>
        <v>74.17004928334454</v>
      </c>
      <c r="H21" s="15">
        <f t="shared" si="2"/>
        <v>74.17004928334454</v>
      </c>
    </row>
    <row r="22" spans="1:8" outlineLevel="2">
      <c r="A22" s="20" t="s">
        <v>19</v>
      </c>
      <c r="B22" s="21">
        <v>1675000</v>
      </c>
      <c r="C22" s="21">
        <v>1675000</v>
      </c>
      <c r="D22" s="21">
        <v>1203258.73</v>
      </c>
      <c r="E22" s="21">
        <v>1087485.99</v>
      </c>
      <c r="F22" s="14">
        <f t="shared" si="0"/>
        <v>110.64590634404404</v>
      </c>
      <c r="G22" s="14">
        <f t="shared" si="1"/>
        <v>71.836342089552247</v>
      </c>
      <c r="H22" s="15">
        <f t="shared" si="2"/>
        <v>71.836342089552247</v>
      </c>
    </row>
    <row r="23" spans="1:8" ht="25.5" outlineLevel="2">
      <c r="A23" s="20" t="s">
        <v>20</v>
      </c>
      <c r="B23" s="21">
        <f>B24+B25</f>
        <v>22791400</v>
      </c>
      <c r="C23" s="21">
        <f>C24+C25</f>
        <v>22791400</v>
      </c>
      <c r="D23" s="21">
        <f>D24+D25</f>
        <v>11668850.280000001</v>
      </c>
      <c r="E23" s="21">
        <f>E24+E25</f>
        <v>11983638.33</v>
      </c>
      <c r="F23" s="14">
        <f t="shared" si="0"/>
        <v>97.373184659520689</v>
      </c>
      <c r="G23" s="14">
        <f t="shared" si="1"/>
        <v>51.198479601955128</v>
      </c>
      <c r="H23" s="15">
        <f t="shared" si="2"/>
        <v>51.198479601955128</v>
      </c>
    </row>
    <row r="24" spans="1:8" ht="15" customHeight="1" outlineLevel="3">
      <c r="A24" s="20" t="s">
        <v>21</v>
      </c>
      <c r="B24" s="21">
        <v>22791400</v>
      </c>
      <c r="C24" s="21">
        <v>22791400</v>
      </c>
      <c r="D24" s="21">
        <v>11176806.050000001</v>
      </c>
      <c r="E24" s="21">
        <v>10670856.380000001</v>
      </c>
      <c r="F24" s="14">
        <f t="shared" si="0"/>
        <v>104.74141579628306</v>
      </c>
      <c r="G24" s="14">
        <f t="shared" si="1"/>
        <v>49.039576550804256</v>
      </c>
      <c r="H24" s="15">
        <f t="shared" si="2"/>
        <v>49.039576550804256</v>
      </c>
    </row>
    <row r="25" spans="1:8" ht="15" customHeight="1" outlineLevel="3">
      <c r="A25" s="20" t="s">
        <v>22</v>
      </c>
      <c r="B25" s="21"/>
      <c r="C25" s="21"/>
      <c r="D25" s="21">
        <v>492044.23</v>
      </c>
      <c r="E25" s="21">
        <v>1312781.95</v>
      </c>
      <c r="F25" s="14">
        <f t="shared" si="0"/>
        <v>37.481032550759856</v>
      </c>
      <c r="G25" s="14"/>
      <c r="H25" s="15"/>
    </row>
    <row r="26" spans="1:8" ht="25.5" customHeight="1" outlineLevel="2">
      <c r="A26" s="20" t="s">
        <v>23</v>
      </c>
      <c r="B26" s="21">
        <v>15432432</v>
      </c>
      <c r="C26" s="21">
        <v>15432432</v>
      </c>
      <c r="D26" s="21">
        <v>11232098.189999999</v>
      </c>
      <c r="E26" s="21">
        <v>15116488.51</v>
      </c>
      <c r="F26" s="14">
        <f t="shared" si="0"/>
        <v>74.303620067382951</v>
      </c>
      <c r="G26" s="14">
        <f t="shared" si="1"/>
        <v>72.782424636635369</v>
      </c>
      <c r="H26" s="15">
        <f t="shared" si="2"/>
        <v>72.782424636635369</v>
      </c>
    </row>
    <row r="27" spans="1:8" ht="25.5" outlineLevel="3">
      <c r="A27" s="20" t="s">
        <v>24</v>
      </c>
      <c r="B27" s="21">
        <v>14932432</v>
      </c>
      <c r="C27" s="21">
        <v>14932432</v>
      </c>
      <c r="D27" s="21">
        <v>11214542.189999999</v>
      </c>
      <c r="E27" s="21">
        <v>15116488.51</v>
      </c>
      <c r="F27" s="14">
        <f t="shared" si="0"/>
        <v>74.187481984200573</v>
      </c>
      <c r="G27" s="14">
        <f t="shared" si="1"/>
        <v>75.10191367353957</v>
      </c>
      <c r="H27" s="15">
        <f t="shared" si="2"/>
        <v>75.10191367353957</v>
      </c>
    </row>
    <row r="28" spans="1:8" outlineLevel="2">
      <c r="A28" s="20" t="s">
        <v>25</v>
      </c>
      <c r="B28" s="21">
        <v>2300000</v>
      </c>
      <c r="C28" s="21">
        <v>2300000</v>
      </c>
      <c r="D28" s="21">
        <v>876903.3</v>
      </c>
      <c r="E28" s="22">
        <v>2337025.9500000002</v>
      </c>
      <c r="F28" s="14">
        <f t="shared" si="0"/>
        <v>37.522189259387559</v>
      </c>
      <c r="G28" s="14">
        <f t="shared" si="1"/>
        <v>38.126230434782613</v>
      </c>
      <c r="H28" s="15">
        <f t="shared" si="2"/>
        <v>38.126230434782613</v>
      </c>
    </row>
    <row r="29" spans="1:8" ht="15" customHeight="1" outlineLevel="2">
      <c r="A29" s="20" t="s">
        <v>26</v>
      </c>
      <c r="B29" s="21">
        <f>B30+B31</f>
        <v>0</v>
      </c>
      <c r="C29" s="21">
        <f>C30+C31</f>
        <v>0</v>
      </c>
      <c r="D29" s="21">
        <f>D30+D31</f>
        <v>11472.689999999999</v>
      </c>
      <c r="E29" s="21">
        <f>E30+E31</f>
        <v>57768.36</v>
      </c>
      <c r="F29" s="14"/>
      <c r="G29" s="14"/>
      <c r="H29" s="15"/>
    </row>
    <row r="30" spans="1:8" ht="15" customHeight="1" outlineLevel="3">
      <c r="A30" s="20" t="s">
        <v>27</v>
      </c>
      <c r="B30" s="21"/>
      <c r="C30" s="21"/>
      <c r="D30" s="21">
        <v>9325.89</v>
      </c>
      <c r="E30" s="21">
        <v>0</v>
      </c>
      <c r="F30" s="14"/>
      <c r="G30" s="14"/>
      <c r="H30" s="15"/>
    </row>
    <row r="31" spans="1:8" ht="15" customHeight="1" outlineLevel="3">
      <c r="A31" s="20" t="s">
        <v>28</v>
      </c>
      <c r="B31" s="21"/>
      <c r="C31" s="21"/>
      <c r="D31" s="21">
        <v>2146.8000000000002</v>
      </c>
      <c r="E31" s="21">
        <v>57768.36</v>
      </c>
      <c r="F31" s="14"/>
      <c r="G31" s="14"/>
      <c r="H31" s="15"/>
    </row>
    <row r="32" spans="1:8" s="4" customFormat="1">
      <c r="A32" s="23" t="s">
        <v>29</v>
      </c>
      <c r="B32" s="8">
        <f>B33+B38+B39+B40</f>
        <v>3294305984.6300001</v>
      </c>
      <c r="C32" s="8">
        <f>C33+C38+C39+C40</f>
        <v>3772934718.5800004</v>
      </c>
      <c r="D32" s="8">
        <f>D33+D38+D39+D40</f>
        <v>1252899367.3000002</v>
      </c>
      <c r="E32" s="8">
        <f>E33+E38+E39+E40</f>
        <v>812945939.45999992</v>
      </c>
      <c r="F32" s="18">
        <f t="shared" si="0"/>
        <v>154.11841138320216</v>
      </c>
      <c r="G32" s="18">
        <f t="shared" si="1"/>
        <v>38.032270625301969</v>
      </c>
      <c r="H32" s="19">
        <f t="shared" si="2"/>
        <v>33.207554881085969</v>
      </c>
    </row>
    <row r="33" spans="1:8" s="4" customFormat="1" ht="46.5" customHeight="1">
      <c r="A33" s="24" t="s">
        <v>30</v>
      </c>
      <c r="B33" s="8">
        <f>B34+B35+B36+B37</f>
        <v>3257479784.6300001</v>
      </c>
      <c r="C33" s="8">
        <f>C34+C35+C36+C37</f>
        <v>3736108518.5800004</v>
      </c>
      <c r="D33" s="8">
        <f>D34+D35+D36+D37</f>
        <v>1252817752.6600001</v>
      </c>
      <c r="E33" s="8">
        <f>E34+E35+E36+E37</f>
        <v>817515401.38</v>
      </c>
      <c r="F33" s="18">
        <f t="shared" si="0"/>
        <v>153.24699088790152</v>
      </c>
      <c r="G33" s="18">
        <f t="shared" si="1"/>
        <v>38.459724556734308</v>
      </c>
      <c r="H33" s="19">
        <f t="shared" si="2"/>
        <v>33.53269174141024</v>
      </c>
    </row>
    <row r="34" spans="1:8">
      <c r="A34" s="25" t="s">
        <v>31</v>
      </c>
      <c r="B34" s="26">
        <v>0</v>
      </c>
      <c r="C34" s="26">
        <v>2187360</v>
      </c>
      <c r="D34" s="26">
        <v>909713.12</v>
      </c>
      <c r="E34" s="26">
        <v>2907490.19</v>
      </c>
      <c r="F34" s="14"/>
      <c r="G34" s="14"/>
      <c r="H34" s="15"/>
    </row>
    <row r="35" spans="1:8" ht="26.25">
      <c r="A35" s="25" t="s">
        <v>32</v>
      </c>
      <c r="B35" s="26">
        <v>1709204215.6199999</v>
      </c>
      <c r="C35" s="26">
        <v>1922546124.6400001</v>
      </c>
      <c r="D35" s="26">
        <v>162076634.03999999</v>
      </c>
      <c r="E35" s="26">
        <v>62163666.710000001</v>
      </c>
      <c r="F35" s="14">
        <f t="shared" si="0"/>
        <v>260.72566600053443</v>
      </c>
      <c r="G35" s="14">
        <f t="shared" si="1"/>
        <v>9.4825786502760305</v>
      </c>
      <c r="H35" s="15">
        <f t="shared" si="2"/>
        <v>8.4303118641873471</v>
      </c>
    </row>
    <row r="36" spans="1:8">
      <c r="A36" s="25" t="s">
        <v>33</v>
      </c>
      <c r="B36" s="26">
        <v>1402918081.01</v>
      </c>
      <c r="C36" s="26">
        <v>1398770789.6400001</v>
      </c>
      <c r="D36" s="26">
        <v>763801153.83000004</v>
      </c>
      <c r="E36" s="26">
        <v>731643623.36000001</v>
      </c>
      <c r="F36" s="14">
        <f t="shared" si="0"/>
        <v>104.39524509518989</v>
      </c>
      <c r="G36" s="14">
        <f t="shared" si="1"/>
        <v>54.443745801616458</v>
      </c>
      <c r="H36" s="15">
        <f t="shared" si="2"/>
        <v>54.605169016045764</v>
      </c>
    </row>
    <row r="37" spans="1:8">
      <c r="A37" s="25" t="s">
        <v>34</v>
      </c>
      <c r="B37" s="26">
        <v>145357488</v>
      </c>
      <c r="C37" s="26">
        <v>412604244.30000001</v>
      </c>
      <c r="D37" s="26">
        <v>326030251.67000002</v>
      </c>
      <c r="E37" s="26">
        <v>20800621.120000001</v>
      </c>
      <c r="F37" s="14">
        <f t="shared" si="0"/>
        <v>1567.4063278645019</v>
      </c>
      <c r="G37" s="14">
        <f t="shared" si="1"/>
        <v>224.2954636571595</v>
      </c>
      <c r="H37" s="15">
        <f t="shared" si="2"/>
        <v>79.017667940649432</v>
      </c>
    </row>
    <row r="38" spans="1:8" ht="26.25">
      <c r="A38" s="25" t="s">
        <v>35</v>
      </c>
      <c r="B38" s="26">
        <v>36826200</v>
      </c>
      <c r="C38" s="26">
        <v>36826200</v>
      </c>
      <c r="D38" s="26"/>
      <c r="E38" s="26">
        <v>0</v>
      </c>
      <c r="F38" s="14"/>
      <c r="G38" s="14">
        <f t="shared" si="1"/>
        <v>0</v>
      </c>
      <c r="H38" s="15">
        <f t="shared" si="2"/>
        <v>0</v>
      </c>
    </row>
    <row r="39" spans="1:8" ht="51.75">
      <c r="A39" s="25" t="s">
        <v>36</v>
      </c>
      <c r="B39" s="27"/>
      <c r="C39" s="26">
        <v>421208.4</v>
      </c>
      <c r="D39" s="26">
        <v>653991.26</v>
      </c>
      <c r="E39" s="26">
        <v>954260.15</v>
      </c>
      <c r="F39" s="14">
        <f t="shared" si="0"/>
        <v>68.533854211558548</v>
      </c>
      <c r="G39" s="14"/>
      <c r="H39" s="15">
        <f t="shared" si="2"/>
        <v>155.26548378427401</v>
      </c>
    </row>
    <row r="40" spans="1:8" ht="39">
      <c r="A40" s="25" t="s">
        <v>37</v>
      </c>
      <c r="B40" s="27"/>
      <c r="C40" s="26">
        <v>-421208.4</v>
      </c>
      <c r="D40" s="26">
        <v>-572376.62</v>
      </c>
      <c r="E40" s="26">
        <v>-5523722.0700000003</v>
      </c>
      <c r="F40" s="14">
        <f t="shared" si="0"/>
        <v>10.362154589722143</v>
      </c>
      <c r="G40" s="14"/>
      <c r="H40" s="15">
        <f t="shared" si="2"/>
        <v>135.88917504969035</v>
      </c>
    </row>
    <row r="41" spans="1:8" s="2" customFormat="1" ht="14.25">
      <c r="A41" s="6" t="s">
        <v>38</v>
      </c>
      <c r="B41" s="7">
        <v>-37278618.700000003</v>
      </c>
      <c r="C41" s="8">
        <v>-81677050.579999998</v>
      </c>
      <c r="D41" s="8">
        <v>82033379.629999995</v>
      </c>
      <c r="E41" s="8">
        <v>56269621.549999997</v>
      </c>
      <c r="F41" s="14">
        <f t="shared" si="0"/>
        <v>145.78626507574228</v>
      </c>
      <c r="G41" s="14">
        <f t="shared" si="1"/>
        <v>-220.05477265712096</v>
      </c>
      <c r="H41" s="15">
        <f t="shared" si="2"/>
        <v>-100.43626581453378</v>
      </c>
    </row>
    <row r="42" spans="1:8">
      <c r="E42" s="3"/>
      <c r="F42" s="3"/>
    </row>
    <row r="43" spans="1:8">
      <c r="E43" s="3"/>
      <c r="F43" s="3"/>
    </row>
  </sheetData>
  <mergeCells count="7">
    <mergeCell ref="A1:H1"/>
    <mergeCell ref="A2:A3"/>
    <mergeCell ref="B2:C2"/>
    <mergeCell ref="D2:D3"/>
    <mergeCell ref="E2:E3"/>
    <mergeCell ref="F2:F3"/>
    <mergeCell ref="G2:H2"/>
  </mergeCells>
  <pageMargins left="0.98425196850393704" right="0.19685039370078741" top="0.39370078740157483" bottom="0.39370078740157483" header="0.39370078740157483" footer="0.39370078740157483"/>
  <pageSetup paperSize="9" scale="56" fitToWidth="0" fitToHeight="0" orientation="portrait" errors="blank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01.07.2022 </vt:lpstr>
      <vt:lpstr>'01.07.2022 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1</cp:lastModifiedBy>
  <cp:lastPrinted>2022-07-05T09:38:52Z</cp:lastPrinted>
  <dcterms:created xsi:type="dcterms:W3CDTF">2022-05-19T05:50:24Z</dcterms:created>
  <dcterms:modified xsi:type="dcterms:W3CDTF">2022-08-03T07:56:14Z</dcterms:modified>
</cp:coreProperties>
</file>