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8.2023" sheetId="19" r:id="rId1"/>
    <sheet name="01.07.2023" sheetId="18" r:id="rId2"/>
    <sheet name="01.06.2023" sheetId="17" r:id="rId3"/>
    <sheet name="01.05.2023" sheetId="16" r:id="rId4"/>
    <sheet name="01.04.2023" sheetId="15" r:id="rId5"/>
    <sheet name="01.03.2023" sheetId="14" r:id="rId6"/>
    <sheet name="01.02.2023" sheetId="13" r:id="rId7"/>
    <sheet name="01.01.2023" sheetId="12" r:id="rId8"/>
    <sheet name="01.12.2022" sheetId="11" r:id="rId9"/>
    <sheet name="01.11.2022" sheetId="10" r:id="rId10"/>
    <sheet name="01.10.2022" sheetId="9" r:id="rId11"/>
    <sheet name="01.09.2022" sheetId="8" r:id="rId12"/>
    <sheet name="01.08.2022" sheetId="7" r:id="rId13"/>
    <sheet name="01.07.2022 " sheetId="6" r:id="rId14"/>
    <sheet name="01.06.2022" sheetId="5" r:id="rId15"/>
    <sheet name="01.05.2022" sheetId="4" r:id="rId16"/>
    <sheet name="01.04.2022" sheetId="3" r:id="rId17"/>
    <sheet name="01.03.2022" sheetId="2" r:id="rId18"/>
    <sheet name="01.02.2022" sheetId="1" r:id="rId19"/>
  </sheets>
  <definedNames>
    <definedName name="_xlnm.Print_Titles" localSheetId="7">'01.01.2023'!$3:$3</definedName>
    <definedName name="_xlnm.Print_Titles" localSheetId="18">'01.02.2022'!$3:$3</definedName>
    <definedName name="_xlnm.Print_Titles" localSheetId="6">'01.02.2023'!$3:$3</definedName>
    <definedName name="_xlnm.Print_Titles" localSheetId="17">'01.03.2022'!$3:$3</definedName>
    <definedName name="_xlnm.Print_Titles" localSheetId="5">'01.03.2023'!$3:$3</definedName>
    <definedName name="_xlnm.Print_Titles" localSheetId="16">'01.04.2022'!$3:$3</definedName>
    <definedName name="_xlnm.Print_Titles" localSheetId="4">'01.04.2023'!$3:$3</definedName>
    <definedName name="_xlnm.Print_Titles" localSheetId="15">'01.05.2022'!$3:$3</definedName>
    <definedName name="_xlnm.Print_Titles" localSheetId="3">'01.05.2023'!$3:$3</definedName>
    <definedName name="_xlnm.Print_Titles" localSheetId="14">'01.06.2022'!$3:$3</definedName>
    <definedName name="_xlnm.Print_Titles" localSheetId="2">'01.06.2023'!$3:$3</definedName>
    <definedName name="_xlnm.Print_Titles" localSheetId="13">'01.07.2022 '!$3:$3</definedName>
    <definedName name="_xlnm.Print_Titles" localSheetId="1">'01.07.2023'!$3:$3</definedName>
    <definedName name="_xlnm.Print_Titles" localSheetId="12">'01.08.2022'!$3:$3</definedName>
    <definedName name="_xlnm.Print_Titles" localSheetId="0">'01.08.2023'!$3:$3</definedName>
    <definedName name="_xlnm.Print_Titles" localSheetId="11">'01.09.2022'!$3:$3</definedName>
    <definedName name="_xlnm.Print_Titles" localSheetId="10">'01.10.2022'!$3:$3</definedName>
    <definedName name="_xlnm.Print_Titles" localSheetId="9">'01.11.2022'!$3:$3</definedName>
    <definedName name="_xlnm.Print_Titles" localSheetId="8">'01.12.2022'!$3:$3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9"/>
  <c r="F14"/>
  <c r="G13"/>
  <c r="H13"/>
  <c r="E23"/>
  <c r="E11"/>
  <c r="E6" s="1"/>
  <c r="E7"/>
  <c r="H42"/>
  <c r="G42"/>
  <c r="F42"/>
  <c r="F41"/>
  <c r="F40"/>
  <c r="H38"/>
  <c r="G38"/>
  <c r="F38"/>
  <c r="H37"/>
  <c r="G37"/>
  <c r="F37"/>
  <c r="H36"/>
  <c r="G36"/>
  <c r="F36"/>
  <c r="E34"/>
  <c r="E33" s="1"/>
  <c r="D34"/>
  <c r="G34" s="1"/>
  <c r="C34"/>
  <c r="C33" s="1"/>
  <c r="B34"/>
  <c r="B33"/>
  <c r="E29"/>
  <c r="E20" s="1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3" i="18"/>
  <c r="E11"/>
  <c r="E7"/>
  <c r="E6" s="1"/>
  <c r="D29"/>
  <c r="C29"/>
  <c r="C20" s="1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E33"/>
  <c r="C33"/>
  <c r="E29"/>
  <c r="E20" s="1"/>
  <c r="B29"/>
  <c r="H28"/>
  <c r="G28"/>
  <c r="F28"/>
  <c r="H27"/>
  <c r="G27"/>
  <c r="F27"/>
  <c r="H26"/>
  <c r="G26"/>
  <c r="F26"/>
  <c r="H24"/>
  <c r="G24"/>
  <c r="F24"/>
  <c r="D23"/>
  <c r="G23" s="1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B7"/>
  <c r="B6"/>
  <c r="B5" s="1"/>
  <c r="B4" s="1"/>
  <c r="E29" i="17"/>
  <c r="E23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G33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G23" s="1"/>
  <c r="C23"/>
  <c r="B23"/>
  <c r="H22"/>
  <c r="G22"/>
  <c r="F22"/>
  <c r="H21"/>
  <c r="G21"/>
  <c r="F21"/>
  <c r="E20"/>
  <c r="D20"/>
  <c r="H20" s="1"/>
  <c r="C20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E33" i="16"/>
  <c r="E32" s="1"/>
  <c r="E29"/>
  <c r="E23"/>
  <c r="E20"/>
  <c r="E11"/>
  <c r="E7"/>
  <c r="E6" s="1"/>
  <c r="H41"/>
  <c r="G41"/>
  <c r="F41"/>
  <c r="F40"/>
  <c r="F39"/>
  <c r="H37"/>
  <c r="G37"/>
  <c r="F37"/>
  <c r="H36"/>
  <c r="G36"/>
  <c r="F36"/>
  <c r="H35"/>
  <c r="G35"/>
  <c r="F35"/>
  <c r="D33"/>
  <c r="G33" s="1"/>
  <c r="C33"/>
  <c r="C32" s="1"/>
  <c r="B33"/>
  <c r="B32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9" i="15"/>
  <c r="E23"/>
  <c r="E20" s="1"/>
  <c r="E11"/>
  <c r="E7"/>
  <c r="D29"/>
  <c r="D23"/>
  <c r="D20" s="1"/>
  <c r="H20" s="1"/>
  <c r="D11"/>
  <c r="D7"/>
  <c r="H41"/>
  <c r="G41"/>
  <c r="F41"/>
  <c r="F40"/>
  <c r="F39"/>
  <c r="H37"/>
  <c r="G37"/>
  <c r="F37"/>
  <c r="H36"/>
  <c r="G36"/>
  <c r="F36"/>
  <c r="H35"/>
  <c r="G35"/>
  <c r="F35"/>
  <c r="E33"/>
  <c r="E32" s="1"/>
  <c r="D33"/>
  <c r="G33" s="1"/>
  <c r="C33"/>
  <c r="C32" s="1"/>
  <c r="B33"/>
  <c r="B32"/>
  <c r="C29"/>
  <c r="B29"/>
  <c r="H28"/>
  <c r="G28"/>
  <c r="F28"/>
  <c r="H27"/>
  <c r="G27"/>
  <c r="F27"/>
  <c r="H26"/>
  <c r="G26"/>
  <c r="F26"/>
  <c r="H24"/>
  <c r="G24"/>
  <c r="F24"/>
  <c r="G23"/>
  <c r="H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H11"/>
  <c r="C11"/>
  <c r="B11"/>
  <c r="H10"/>
  <c r="G10"/>
  <c r="F10"/>
  <c r="H9"/>
  <c r="G9"/>
  <c r="F9"/>
  <c r="H8"/>
  <c r="G8"/>
  <c r="F8"/>
  <c r="H7"/>
  <c r="C7"/>
  <c r="B7"/>
  <c r="B6" s="1"/>
  <c r="B5" s="1"/>
  <c r="B4" s="1"/>
  <c r="E6"/>
  <c r="C6"/>
  <c r="E29" i="14"/>
  <c r="E23"/>
  <c r="E20"/>
  <c r="E11"/>
  <c r="E7"/>
  <c r="E6" s="1"/>
  <c r="E5" s="1"/>
  <c r="E4" s="1"/>
  <c r="H41"/>
  <c r="G41"/>
  <c r="F41"/>
  <c r="F40"/>
  <c r="F39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G11" s="1"/>
  <c r="H10"/>
  <c r="G10"/>
  <c r="F10"/>
  <c r="H9"/>
  <c r="G9"/>
  <c r="F9"/>
  <c r="H8"/>
  <c r="G8"/>
  <c r="F8"/>
  <c r="D7"/>
  <c r="H7" s="1"/>
  <c r="C7"/>
  <c r="B7"/>
  <c r="B6"/>
  <c r="C29" i="13"/>
  <c r="C23"/>
  <c r="C20" s="1"/>
  <c r="C11"/>
  <c r="C7"/>
  <c r="C6"/>
  <c r="E29"/>
  <c r="E23"/>
  <c r="E20" s="1"/>
  <c r="E11"/>
  <c r="E7"/>
  <c r="E6"/>
  <c r="E33"/>
  <c r="E32" s="1"/>
  <c r="E4" s="1"/>
  <c r="H42"/>
  <c r="G42"/>
  <c r="F42"/>
  <c r="F41"/>
  <c r="F40"/>
  <c r="H37"/>
  <c r="G37"/>
  <c r="F37"/>
  <c r="H36"/>
  <c r="G36"/>
  <c r="F36"/>
  <c r="H35"/>
  <c r="G35"/>
  <c r="F35"/>
  <c r="D33"/>
  <c r="C33"/>
  <c r="B33"/>
  <c r="B32" s="1"/>
  <c r="C32"/>
  <c r="D29"/>
  <c r="D20" s="1"/>
  <c r="B29"/>
  <c r="H28"/>
  <c r="G28"/>
  <c r="F28"/>
  <c r="H27"/>
  <c r="G27"/>
  <c r="F27"/>
  <c r="H26"/>
  <c r="G26"/>
  <c r="F26"/>
  <c r="H24"/>
  <c r="G24"/>
  <c r="F24"/>
  <c r="D23"/>
  <c r="H23" s="1"/>
  <c r="B23"/>
  <c r="G23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D6" s="1"/>
  <c r="B11"/>
  <c r="H10"/>
  <c r="G10"/>
  <c r="F10"/>
  <c r="H9"/>
  <c r="G9"/>
  <c r="F9"/>
  <c r="H8"/>
  <c r="G8"/>
  <c r="F8"/>
  <c r="D7"/>
  <c r="B7"/>
  <c r="B6"/>
  <c r="E33" i="12"/>
  <c r="E32"/>
  <c r="E29"/>
  <c r="E23"/>
  <c r="E20" s="1"/>
  <c r="E11"/>
  <c r="E7"/>
  <c r="E6"/>
  <c r="D29"/>
  <c r="C29"/>
  <c r="D23"/>
  <c r="C23"/>
  <c r="D20"/>
  <c r="C20"/>
  <c r="D11"/>
  <c r="C11"/>
  <c r="D7"/>
  <c r="C7"/>
  <c r="D6"/>
  <c r="C6"/>
  <c r="D5"/>
  <c r="C5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D33"/>
  <c r="C33"/>
  <c r="C32" s="1"/>
  <c r="B33"/>
  <c r="D32"/>
  <c r="G32" s="1"/>
  <c r="B32"/>
  <c r="B29"/>
  <c r="H28"/>
  <c r="G28"/>
  <c r="F28"/>
  <c r="H27"/>
  <c r="G27"/>
  <c r="F27"/>
  <c r="H26"/>
  <c r="G26"/>
  <c r="F26"/>
  <c r="F25"/>
  <c r="H24"/>
  <c r="G24"/>
  <c r="F24"/>
  <c r="G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G11"/>
  <c r="H11"/>
  <c r="B11"/>
  <c r="H10"/>
  <c r="G10"/>
  <c r="F10"/>
  <c r="H9"/>
  <c r="G9"/>
  <c r="F9"/>
  <c r="H8"/>
  <c r="G8"/>
  <c r="F8"/>
  <c r="G7"/>
  <c r="H7"/>
  <c r="B7"/>
  <c r="G6"/>
  <c r="B6"/>
  <c r="B5" s="1"/>
  <c r="B4" s="1"/>
  <c r="E29" i="11"/>
  <c r="E23"/>
  <c r="E20" s="1"/>
  <c r="E11"/>
  <c r="E7"/>
  <c r="E6"/>
  <c r="D29"/>
  <c r="C29"/>
  <c r="D23"/>
  <c r="H23" s="1"/>
  <c r="C23"/>
  <c r="C20"/>
  <c r="D11"/>
  <c r="G11" s="1"/>
  <c r="C11"/>
  <c r="D7"/>
  <c r="C7"/>
  <c r="D6"/>
  <c r="C6"/>
  <c r="C5"/>
  <c r="C33"/>
  <c r="C32" s="1"/>
  <c r="C4" s="1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H33" s="1"/>
  <c r="B33"/>
  <c r="D32"/>
  <c r="B32"/>
  <c r="B29"/>
  <c r="H28"/>
  <c r="G28"/>
  <c r="F28"/>
  <c r="H27"/>
  <c r="G27"/>
  <c r="F27"/>
  <c r="H26"/>
  <c r="G26"/>
  <c r="F26"/>
  <c r="F25"/>
  <c r="H24"/>
  <c r="G24"/>
  <c r="F24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B11"/>
  <c r="H10"/>
  <c r="G10"/>
  <c r="F10"/>
  <c r="H9"/>
  <c r="G9"/>
  <c r="F9"/>
  <c r="H8"/>
  <c r="G8"/>
  <c r="F8"/>
  <c r="G7"/>
  <c r="H7"/>
  <c r="B7"/>
  <c r="G6"/>
  <c r="B6"/>
  <c r="B5" s="1"/>
  <c r="B4" s="1"/>
  <c r="D33" i="19" l="1"/>
  <c r="H33" s="1"/>
  <c r="D20"/>
  <c r="G23"/>
  <c r="E5"/>
  <c r="E4"/>
  <c r="H20"/>
  <c r="C5"/>
  <c r="C4" s="1"/>
  <c r="D6"/>
  <c r="G7"/>
  <c r="G11"/>
  <c r="G20"/>
  <c r="F23"/>
  <c r="G33"/>
  <c r="F34"/>
  <c r="H34"/>
  <c r="F7"/>
  <c r="F11"/>
  <c r="F20"/>
  <c r="F33"/>
  <c r="E5" i="18"/>
  <c r="E4" s="1"/>
  <c r="G11"/>
  <c r="D6"/>
  <c r="G6" s="1"/>
  <c r="G7"/>
  <c r="C5"/>
  <c r="C4" s="1"/>
  <c r="F23"/>
  <c r="H23"/>
  <c r="F34"/>
  <c r="H34"/>
  <c r="F7"/>
  <c r="F11"/>
  <c r="D20"/>
  <c r="D33"/>
  <c r="C4" i="17"/>
  <c r="G20"/>
  <c r="G11"/>
  <c r="D6"/>
  <c r="G6" s="1"/>
  <c r="G7"/>
  <c r="E5"/>
  <c r="E4" s="1"/>
  <c r="B4"/>
  <c r="F23"/>
  <c r="H23"/>
  <c r="F33"/>
  <c r="H33"/>
  <c r="F7"/>
  <c r="F11"/>
  <c r="F20"/>
  <c r="D32"/>
  <c r="E5" i="16"/>
  <c r="E4" s="1"/>
  <c r="D32"/>
  <c r="H32" s="1"/>
  <c r="G23"/>
  <c r="D20"/>
  <c r="H20" s="1"/>
  <c r="C5"/>
  <c r="C4" s="1"/>
  <c r="D6"/>
  <c r="G7"/>
  <c r="G11"/>
  <c r="F23"/>
  <c r="G32"/>
  <c r="F33"/>
  <c r="H33"/>
  <c r="F7"/>
  <c r="F11"/>
  <c r="E5" i="15"/>
  <c r="E4" s="1"/>
  <c r="D32"/>
  <c r="H32" s="1"/>
  <c r="C5"/>
  <c r="C4" s="1"/>
  <c r="D6"/>
  <c r="G7"/>
  <c r="G11"/>
  <c r="G20"/>
  <c r="F23"/>
  <c r="G32"/>
  <c r="F33"/>
  <c r="H33"/>
  <c r="F7"/>
  <c r="F11"/>
  <c r="F20"/>
  <c r="F32"/>
  <c r="B5" i="14"/>
  <c r="G23"/>
  <c r="G33"/>
  <c r="D6"/>
  <c r="G6" s="1"/>
  <c r="C6"/>
  <c r="C5" s="1"/>
  <c r="C4" s="1"/>
  <c r="G7"/>
  <c r="H11"/>
  <c r="D20"/>
  <c r="H20" s="1"/>
  <c r="B4"/>
  <c r="F6"/>
  <c r="F23"/>
  <c r="H23"/>
  <c r="F33"/>
  <c r="H33"/>
  <c r="F7"/>
  <c r="F11"/>
  <c r="D5" i="13"/>
  <c r="C5"/>
  <c r="C4" s="1"/>
  <c r="H6"/>
  <c r="G33"/>
  <c r="B20"/>
  <c r="B5" s="1"/>
  <c r="G11"/>
  <c r="G7"/>
  <c r="E5"/>
  <c r="F5"/>
  <c r="H5"/>
  <c r="G6"/>
  <c r="F7"/>
  <c r="H7"/>
  <c r="F11"/>
  <c r="H11"/>
  <c r="F20"/>
  <c r="H20"/>
  <c r="F33"/>
  <c r="H33"/>
  <c r="F6"/>
  <c r="F23"/>
  <c r="D32"/>
  <c r="E5" i="12"/>
  <c r="H33"/>
  <c r="G33"/>
  <c r="C4"/>
  <c r="E4"/>
  <c r="F6"/>
  <c r="H6"/>
  <c r="F23"/>
  <c r="H23"/>
  <c r="F32"/>
  <c r="H32"/>
  <c r="F7"/>
  <c r="F11"/>
  <c r="F33"/>
  <c r="G33" i="11"/>
  <c r="E5"/>
  <c r="E4" s="1"/>
  <c r="D20"/>
  <c r="D5" s="1"/>
  <c r="D4" s="1"/>
  <c r="H11"/>
  <c r="H32"/>
  <c r="F6"/>
  <c r="H6"/>
  <c r="F7"/>
  <c r="F11"/>
  <c r="G23"/>
  <c r="G32"/>
  <c r="F33"/>
  <c r="F23"/>
  <c r="F32"/>
  <c r="E23" i="10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D33"/>
  <c r="C33"/>
  <c r="B33"/>
  <c r="D32"/>
  <c r="B32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E11"/>
  <c r="D11"/>
  <c r="G11" s="1"/>
  <c r="C11"/>
  <c r="B11"/>
  <c r="H10"/>
  <c r="G10"/>
  <c r="F10"/>
  <c r="H9"/>
  <c r="G9"/>
  <c r="F9"/>
  <c r="H8"/>
  <c r="G8"/>
  <c r="F8"/>
  <c r="E7"/>
  <c r="D7"/>
  <c r="G7" s="1"/>
  <c r="C7"/>
  <c r="C6" s="1"/>
  <c r="C5" s="1"/>
  <c r="B7"/>
  <c r="B6"/>
  <c r="D32" i="9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C33"/>
  <c r="C32" s="1"/>
  <c r="B33"/>
  <c r="B32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H11" s="1"/>
  <c r="C11"/>
  <c r="B11"/>
  <c r="H10"/>
  <c r="G10"/>
  <c r="F10"/>
  <c r="H9"/>
  <c r="G9"/>
  <c r="F9"/>
  <c r="H8"/>
  <c r="G8"/>
  <c r="F8"/>
  <c r="E7"/>
  <c r="D7"/>
  <c r="C7"/>
  <c r="C6" s="1"/>
  <c r="B7"/>
  <c r="H41" i="8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E29"/>
  <c r="D29"/>
  <c r="C29"/>
  <c r="C20" s="1"/>
  <c r="B29"/>
  <c r="B20" s="1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D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E6" s="1"/>
  <c r="D7"/>
  <c r="C7"/>
  <c r="C6" s="1"/>
  <c r="B7"/>
  <c r="B6" s="1"/>
  <c r="B5" s="1"/>
  <c r="B4" s="1"/>
  <c r="H41" i="7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B33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3"/>
  <c r="H12"/>
  <c r="G12"/>
  <c r="F12"/>
  <c r="G11"/>
  <c r="E11"/>
  <c r="D11"/>
  <c r="H11" s="1"/>
  <c r="C11"/>
  <c r="B11"/>
  <c r="H10"/>
  <c r="G10"/>
  <c r="F10"/>
  <c r="H9"/>
  <c r="G9"/>
  <c r="F9"/>
  <c r="H8"/>
  <c r="G8"/>
  <c r="F8"/>
  <c r="E7"/>
  <c r="D7"/>
  <c r="H7" s="1"/>
  <c r="C7"/>
  <c r="B7"/>
  <c r="C6"/>
  <c r="C5" s="1"/>
  <c r="B6"/>
  <c r="B5"/>
  <c r="E23" i="6"/>
  <c r="E20"/>
  <c r="E5" s="1"/>
  <c r="E32"/>
  <c r="E33"/>
  <c r="E11"/>
  <c r="E29"/>
  <c r="E7"/>
  <c r="D23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D32" s="1"/>
  <c r="C33"/>
  <c r="B33"/>
  <c r="B32" s="1"/>
  <c r="D29"/>
  <c r="C29"/>
  <c r="B29"/>
  <c r="H28"/>
  <c r="G28"/>
  <c r="F28"/>
  <c r="H27"/>
  <c r="G27"/>
  <c r="F27"/>
  <c r="H26"/>
  <c r="G26"/>
  <c r="F26"/>
  <c r="F25"/>
  <c r="H24"/>
  <c r="G24"/>
  <c r="F24"/>
  <c r="C23"/>
  <c r="C20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E33" i="5"/>
  <c r="E32" s="1"/>
  <c r="E23"/>
  <c r="E7"/>
  <c r="E11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C33"/>
  <c r="C32" s="1"/>
  <c r="B33"/>
  <c r="B32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F7" s="1"/>
  <c r="C7"/>
  <c r="B7"/>
  <c r="I41" i="4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F29"/>
  <c r="F20" s="1"/>
  <c r="E29"/>
  <c r="D29"/>
  <c r="C29"/>
  <c r="I28"/>
  <c r="H28"/>
  <c r="G28"/>
  <c r="I27"/>
  <c r="H27"/>
  <c r="G27"/>
  <c r="I26"/>
  <c r="H26"/>
  <c r="G26"/>
  <c r="G25"/>
  <c r="I24"/>
  <c r="H24"/>
  <c r="G24"/>
  <c r="F23"/>
  <c r="E23"/>
  <c r="D23"/>
  <c r="C23"/>
  <c r="I22"/>
  <c r="H22"/>
  <c r="G22"/>
  <c r="I21"/>
  <c r="H21"/>
  <c r="G21"/>
  <c r="D20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I10"/>
  <c r="H10"/>
  <c r="G10"/>
  <c r="I9"/>
  <c r="H9"/>
  <c r="G9"/>
  <c r="I8"/>
  <c r="H8"/>
  <c r="G8"/>
  <c r="F7"/>
  <c r="F6" s="1"/>
  <c r="E7"/>
  <c r="I7" s="1"/>
  <c r="D7"/>
  <c r="C7"/>
  <c r="E23" i="3"/>
  <c r="H23" s="1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/>
  <c r="F29"/>
  <c r="E29"/>
  <c r="E20" s="1"/>
  <c r="D29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I11" s="1"/>
  <c r="D11"/>
  <c r="C11"/>
  <c r="I10"/>
  <c r="H10"/>
  <c r="G10"/>
  <c r="I9"/>
  <c r="H9"/>
  <c r="G9"/>
  <c r="I8"/>
  <c r="H8"/>
  <c r="G8"/>
  <c r="F7"/>
  <c r="E7"/>
  <c r="D7"/>
  <c r="C7"/>
  <c r="C6" s="1"/>
  <c r="C5" s="1"/>
  <c r="C4" s="1"/>
  <c r="D6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D33"/>
  <c r="C33"/>
  <c r="C32"/>
  <c r="F29"/>
  <c r="D29"/>
  <c r="D20" s="1"/>
  <c r="C29"/>
  <c r="C20" s="1"/>
  <c r="C5" s="1"/>
  <c r="C4" s="1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C6" s="1"/>
  <c r="I10"/>
  <c r="H10"/>
  <c r="G10"/>
  <c r="I9"/>
  <c r="H9"/>
  <c r="G9"/>
  <c r="I8"/>
  <c r="H8"/>
  <c r="G8"/>
  <c r="F7"/>
  <c r="E7"/>
  <c r="D7"/>
  <c r="C7"/>
  <c r="G6" i="19" l="1"/>
  <c r="D5"/>
  <c r="H6"/>
  <c r="F6"/>
  <c r="H6" i="18"/>
  <c r="D5"/>
  <c r="F5" s="1"/>
  <c r="F6"/>
  <c r="H5"/>
  <c r="H33"/>
  <c r="F33"/>
  <c r="G33"/>
  <c r="H20"/>
  <c r="F20"/>
  <c r="G20"/>
  <c r="F6" i="17"/>
  <c r="D5"/>
  <c r="H5" s="1"/>
  <c r="H6"/>
  <c r="H32"/>
  <c r="F32"/>
  <c r="G32"/>
  <c r="F32" i="16"/>
  <c r="F20"/>
  <c r="G20"/>
  <c r="G6"/>
  <c r="D5"/>
  <c r="H6"/>
  <c r="F6"/>
  <c r="G6" i="15"/>
  <c r="D5"/>
  <c r="H6"/>
  <c r="F6"/>
  <c r="F20" i="14"/>
  <c r="D5"/>
  <c r="F5" s="1"/>
  <c r="H6"/>
  <c r="G20"/>
  <c r="H32"/>
  <c r="F32"/>
  <c r="G32"/>
  <c r="H5"/>
  <c r="G5" i="13"/>
  <c r="B4"/>
  <c r="G20"/>
  <c r="H32"/>
  <c r="F32"/>
  <c r="D4"/>
  <c r="G32"/>
  <c r="H20" i="12"/>
  <c r="F20"/>
  <c r="G20"/>
  <c r="G5" i="11"/>
  <c r="H5"/>
  <c r="F5"/>
  <c r="G20"/>
  <c r="H20"/>
  <c r="F20"/>
  <c r="G33" i="10"/>
  <c r="H33"/>
  <c r="F33"/>
  <c r="H11"/>
  <c r="D6"/>
  <c r="F6" s="1"/>
  <c r="E20"/>
  <c r="F11"/>
  <c r="E6"/>
  <c r="E5" s="1"/>
  <c r="F7"/>
  <c r="C4"/>
  <c r="B5"/>
  <c r="B4" s="1"/>
  <c r="C32"/>
  <c r="H32" s="1"/>
  <c r="H7"/>
  <c r="E32"/>
  <c r="F32" s="1"/>
  <c r="F23"/>
  <c r="D20"/>
  <c r="G23"/>
  <c r="G32"/>
  <c r="F23" i="9"/>
  <c r="H23"/>
  <c r="D6"/>
  <c r="B6"/>
  <c r="B5" s="1"/>
  <c r="B4" s="1"/>
  <c r="D20"/>
  <c r="F20" s="1"/>
  <c r="H7"/>
  <c r="E6"/>
  <c r="E5" s="1"/>
  <c r="E4" s="1"/>
  <c r="G23"/>
  <c r="C20"/>
  <c r="C5" s="1"/>
  <c r="C4" s="1"/>
  <c r="F32"/>
  <c r="G32"/>
  <c r="G33"/>
  <c r="H32"/>
  <c r="F33"/>
  <c r="H33"/>
  <c r="H6"/>
  <c r="D5"/>
  <c r="F7"/>
  <c r="F11"/>
  <c r="G7"/>
  <c r="G11"/>
  <c r="G6"/>
  <c r="F32" i="8"/>
  <c r="E20"/>
  <c r="F20" s="1"/>
  <c r="G32"/>
  <c r="F33"/>
  <c r="G33"/>
  <c r="F23"/>
  <c r="G23"/>
  <c r="H32"/>
  <c r="H33"/>
  <c r="C5"/>
  <c r="C4" s="1"/>
  <c r="H11"/>
  <c r="H7"/>
  <c r="D6"/>
  <c r="G20"/>
  <c r="F7"/>
  <c r="F11"/>
  <c r="H20"/>
  <c r="G7"/>
  <c r="G11"/>
  <c r="E20" i="7"/>
  <c r="E6"/>
  <c r="F33"/>
  <c r="G33"/>
  <c r="H33"/>
  <c r="G7"/>
  <c r="E5"/>
  <c r="B4"/>
  <c r="D6"/>
  <c r="B32"/>
  <c r="F7"/>
  <c r="F11"/>
  <c r="C32"/>
  <c r="H32" s="1"/>
  <c r="E32"/>
  <c r="F32" s="1"/>
  <c r="D20"/>
  <c r="G23"/>
  <c r="G32"/>
  <c r="F23"/>
  <c r="I7" i="3"/>
  <c r="I11" i="4"/>
  <c r="D20" i="3"/>
  <c r="H33" i="2"/>
  <c r="F6" i="3"/>
  <c r="C6" i="4"/>
  <c r="C6" i="5"/>
  <c r="C5" s="1"/>
  <c r="C4" s="1"/>
  <c r="B6"/>
  <c r="B5" s="1"/>
  <c r="B4" s="1"/>
  <c r="H11"/>
  <c r="H23"/>
  <c r="G33"/>
  <c r="C5" i="6"/>
  <c r="C4" s="1"/>
  <c r="H23"/>
  <c r="G11"/>
  <c r="B20"/>
  <c r="B5" s="1"/>
  <c r="B4" s="1"/>
  <c r="H33"/>
  <c r="F33"/>
  <c r="G33"/>
  <c r="F11"/>
  <c r="D6"/>
  <c r="H6" s="1"/>
  <c r="H11"/>
  <c r="F7"/>
  <c r="G7"/>
  <c r="H32"/>
  <c r="E6"/>
  <c r="C32"/>
  <c r="H7"/>
  <c r="F32"/>
  <c r="F23"/>
  <c r="D20"/>
  <c r="G23"/>
  <c r="G32"/>
  <c r="E20" i="5"/>
  <c r="E5" s="1"/>
  <c r="E4" s="1"/>
  <c r="G7"/>
  <c r="F33"/>
  <c r="H7"/>
  <c r="F23"/>
  <c r="D20"/>
  <c r="G23"/>
  <c r="H33"/>
  <c r="D6"/>
  <c r="F11"/>
  <c r="G11"/>
  <c r="D32"/>
  <c r="G23" i="4"/>
  <c r="H33"/>
  <c r="E20"/>
  <c r="I20" s="1"/>
  <c r="H23"/>
  <c r="I23"/>
  <c r="D4"/>
  <c r="I33"/>
  <c r="F5"/>
  <c r="F4" s="1"/>
  <c r="C32"/>
  <c r="E6"/>
  <c r="G11"/>
  <c r="G7"/>
  <c r="H7"/>
  <c r="H11"/>
  <c r="E32"/>
  <c r="C20"/>
  <c r="C5" s="1"/>
  <c r="C4" s="1"/>
  <c r="G33"/>
  <c r="G33" i="3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8" i="1"/>
  <c r="I9"/>
  <c r="I10"/>
  <c r="I12"/>
  <c r="I14"/>
  <c r="I15"/>
  <c r="I17"/>
  <c r="I18"/>
  <c r="I21"/>
  <c r="I22"/>
  <c r="I24"/>
  <c r="I26"/>
  <c r="I27"/>
  <c r="I28"/>
  <c r="I35"/>
  <c r="I36"/>
  <c r="I37"/>
  <c r="H8"/>
  <c r="H9"/>
  <c r="H10"/>
  <c r="H12"/>
  <c r="H14"/>
  <c r="H15"/>
  <c r="H17"/>
  <c r="H18"/>
  <c r="H21"/>
  <c r="H22"/>
  <c r="H24"/>
  <c r="H26"/>
  <c r="H27"/>
  <c r="H28"/>
  <c r="H35"/>
  <c r="H36"/>
  <c r="H37"/>
  <c r="G8"/>
  <c r="G9"/>
  <c r="G10"/>
  <c r="G12"/>
  <c r="G13"/>
  <c r="G15"/>
  <c r="G17"/>
  <c r="G18"/>
  <c r="G21"/>
  <c r="G22"/>
  <c r="G24"/>
  <c r="G25"/>
  <c r="G26"/>
  <c r="G27"/>
  <c r="G28"/>
  <c r="G35"/>
  <c r="G36"/>
  <c r="G37"/>
  <c r="H5" i="19" l="1"/>
  <c r="F5"/>
  <c r="G5"/>
  <c r="D4"/>
  <c r="D4" i="18"/>
  <c r="H4" s="1"/>
  <c r="G5"/>
  <c r="G4"/>
  <c r="D4" i="17"/>
  <c r="G4" s="1"/>
  <c r="F5"/>
  <c r="G5"/>
  <c r="H5" i="16"/>
  <c r="F5"/>
  <c r="G5"/>
  <c r="D4"/>
  <c r="H5" i="15"/>
  <c r="F5"/>
  <c r="G5"/>
  <c r="D4"/>
  <c r="G5" i="14"/>
  <c r="D4"/>
  <c r="G4" s="1"/>
  <c r="H4" i="13"/>
  <c r="F4"/>
  <c r="G4"/>
  <c r="H5" i="12"/>
  <c r="F5"/>
  <c r="G5"/>
  <c r="D4"/>
  <c r="H4" i="11"/>
  <c r="G4"/>
  <c r="F4"/>
  <c r="H6" i="10"/>
  <c r="G6"/>
  <c r="E4"/>
  <c r="F20"/>
  <c r="H20"/>
  <c r="G20"/>
  <c r="D5"/>
  <c r="F6" i="9"/>
  <c r="G20"/>
  <c r="H20"/>
  <c r="H5"/>
  <c r="G5"/>
  <c r="F5"/>
  <c r="D4"/>
  <c r="E5" i="8"/>
  <c r="E4" s="1"/>
  <c r="H6"/>
  <c r="G6"/>
  <c r="F6"/>
  <c r="D5"/>
  <c r="C4" i="7"/>
  <c r="H6"/>
  <c r="F6"/>
  <c r="G6"/>
  <c r="D5"/>
  <c r="E4"/>
  <c r="H20"/>
  <c r="G20"/>
  <c r="F20"/>
  <c r="G6" i="6"/>
  <c r="F20"/>
  <c r="H20"/>
  <c r="G20"/>
  <c r="D5"/>
  <c r="F6"/>
  <c r="E4"/>
  <c r="G20" i="5"/>
  <c r="F20"/>
  <c r="H20"/>
  <c r="H32"/>
  <c r="G32"/>
  <c r="F32"/>
  <c r="H6"/>
  <c r="F6"/>
  <c r="D5"/>
  <c r="G6"/>
  <c r="H20" i="4"/>
  <c r="G20"/>
  <c r="I6"/>
  <c r="H6"/>
  <c r="G6"/>
  <c r="E5"/>
  <c r="I32"/>
  <c r="H32"/>
  <c r="G32"/>
  <c r="G20" i="3"/>
  <c r="G32"/>
  <c r="H32"/>
  <c r="I6"/>
  <c r="H6"/>
  <c r="G6"/>
  <c r="E5"/>
  <c r="F5" i="2"/>
  <c r="F4" s="1"/>
  <c r="G6"/>
  <c r="H32"/>
  <c r="E5"/>
  <c r="I5" s="1"/>
  <c r="I6"/>
  <c r="H6"/>
  <c r="E4"/>
  <c r="H5"/>
  <c r="I32"/>
  <c r="G20"/>
  <c r="I20"/>
  <c r="H20"/>
  <c r="G4" i="19" l="1"/>
  <c r="H4"/>
  <c r="F4"/>
  <c r="F4" i="18"/>
  <c r="H4" i="17"/>
  <c r="F4"/>
  <c r="G4" i="16"/>
  <c r="H4"/>
  <c r="F4"/>
  <c r="G4" i="15"/>
  <c r="H4"/>
  <c r="F4"/>
  <c r="F4" i="14"/>
  <c r="H4"/>
  <c r="G4" i="12"/>
  <c r="H4"/>
  <c r="F4"/>
  <c r="D4" i="10"/>
  <c r="H5"/>
  <c r="G5"/>
  <c r="F5"/>
  <c r="G4" i="9"/>
  <c r="F4"/>
  <c r="H4"/>
  <c r="G5" i="8"/>
  <c r="F5"/>
  <c r="H5"/>
  <c r="D4"/>
  <c r="F5" i="7"/>
  <c r="D4"/>
  <c r="H5"/>
  <c r="G5"/>
  <c r="H5" i="6"/>
  <c r="D4"/>
  <c r="G5"/>
  <c r="F5"/>
  <c r="F5" i="5"/>
  <c r="D4"/>
  <c r="H5"/>
  <c r="G5"/>
  <c r="I5" i="4"/>
  <c r="H5"/>
  <c r="G5"/>
  <c r="E4"/>
  <c r="H5" i="3"/>
  <c r="I5"/>
  <c r="G5"/>
  <c r="E4"/>
  <c r="G5" i="2"/>
  <c r="I4"/>
  <c r="G4"/>
  <c r="H4"/>
  <c r="F7" i="1"/>
  <c r="F11"/>
  <c r="F23"/>
  <c r="F29"/>
  <c r="F33"/>
  <c r="F32" s="1"/>
  <c r="E33"/>
  <c r="E29"/>
  <c r="E23"/>
  <c r="E11"/>
  <c r="E7"/>
  <c r="D33"/>
  <c r="D32" s="1"/>
  <c r="C33"/>
  <c r="C32" s="1"/>
  <c r="D29"/>
  <c r="C29"/>
  <c r="D23"/>
  <c r="C23"/>
  <c r="D11"/>
  <c r="C11"/>
  <c r="D7"/>
  <c r="C7"/>
  <c r="H4" i="10" l="1"/>
  <c r="G4"/>
  <c r="F4"/>
  <c r="H4" i="8"/>
  <c r="F4"/>
  <c r="G4"/>
  <c r="H4" i="7"/>
  <c r="F4"/>
  <c r="G4"/>
  <c r="I7" i="1"/>
  <c r="H7"/>
  <c r="G7"/>
  <c r="G11"/>
  <c r="H11"/>
  <c r="I11"/>
  <c r="H23"/>
  <c r="G23"/>
  <c r="I23"/>
  <c r="E32"/>
  <c r="I33"/>
  <c r="G33"/>
  <c r="H33"/>
  <c r="H4" i="6"/>
  <c r="G4"/>
  <c r="F4"/>
  <c r="H4" i="5"/>
  <c r="G4"/>
  <c r="F4"/>
  <c r="I4" i="4"/>
  <c r="H4"/>
  <c r="G4"/>
  <c r="I4" i="3"/>
  <c r="H4"/>
  <c r="G4"/>
  <c r="F20" i="1"/>
  <c r="F6"/>
  <c r="D20"/>
  <c r="E6"/>
  <c r="C20"/>
  <c r="E20"/>
  <c r="C6"/>
  <c r="D6"/>
  <c r="I20" l="1"/>
  <c r="H20"/>
  <c r="G20"/>
  <c r="I32"/>
  <c r="H32"/>
  <c r="I6"/>
  <c r="H6"/>
  <c r="G6"/>
  <c r="E5"/>
  <c r="C5"/>
  <c r="G32"/>
  <c r="F5"/>
  <c r="D5"/>
  <c r="D4" s="1"/>
  <c r="C4"/>
  <c r="E4"/>
  <c r="I4" l="1"/>
  <c r="H4"/>
  <c r="H5"/>
  <c r="I5"/>
  <c r="F4"/>
  <c r="G4" s="1"/>
  <c r="G5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2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3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4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<sst xmlns="http://schemas.openxmlformats.org/spreadsheetml/2006/main" count="1042" uniqueCount="101">
  <si>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</si>
  <si>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</si>
  <si>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</si>
  <si>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</si>
  <si>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</si>
  <si>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</si>
  <si>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</si>
  <si>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</si>
  <si>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</si>
  <si>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</si>
  <si>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</si>
  <si>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</si>
  <si>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</si>
  <si>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</si>
  <si>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</si>
  <si>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</si>
  <si>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</si>
  <si>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</si>
  <si>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</si>
  <si>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</si>
  <si>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</si>
  <si>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</si>
  <si>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</si>
  <si>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</si>
  <si>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</si>
  <si>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</si>
  <si>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</si>
  <si>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</si>
  <si>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</si>
  <si>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</si>
  <si>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</si>
  <si>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</si>
  <si>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</si>
  <si>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</si>
  <si>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</si>
  <si>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</si>
  <si>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</si>
  <si>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</si>
  <si>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</si>
  <si>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</si>
  <si>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</si>
  <si>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</si>
  <si>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</si>
  <si>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</si>
  <si>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</si>
  <si>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</si>
  <si>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</si>
  <si>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</si>
  <si>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</si>
  <si>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</si>
  <si>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</si>
  <si>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</si>
  <si>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</si>
  <si>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</si>
  <si>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</si>
  <si>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</si>
  <si>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</si>
  <si>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</si>
  <si>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</si>
  <si>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</si>
  <si>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</si>
  <si>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</si>
  <si>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</si>
  <si>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</si>
  <si>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</si>
  <si>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</si>
  <si>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</si>
  <si>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</si>
  <si>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Исполнено 2022 году</t>
  </si>
  <si>
    <t>Исполнено 2021 году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</si>
  <si>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</si>
  <si>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</si>
  <si>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</si>
  <si>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</si>
  <si>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</si>
  <si>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</si>
  <si>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</si>
  <si>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</si>
  <si>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</si>
  <si>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Исполнение доходов бюджета муниципального образования муниципального района "Малоярославецкий район" на 01.06.2022 года.</t>
  </si>
  <si>
    <t>Исполнение доходов бюджета муниципального образования муниципального района "Малоярославецкий район" на 01.07.2022 года.</t>
  </si>
  <si>
    <t>Исполнено в 2021 году</t>
  </si>
  <si>
    <t>Исполнение доходов бюджета муниципального образования муниципального района "Малоярославецкий район" на 01.08.2022 года.</t>
  </si>
  <si>
    <t>Исполнение доходов бюджета муниципального образования муниципального района "Малоярославецкий район" на 01.09.2022 года.</t>
  </si>
  <si>
    <t>Исполнение доходов бюджета муниципального образования муниципального района "Малоярославецкий район" на 01.10.2022 года.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</si>
  <si>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</si>
  <si>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01.11.2022 года.</t>
  </si>
  <si>
    <t>Исполнение доходов бюджета муниципального образования муниципального района "Малоярославецкий район" на 01.12.2022 года.</t>
  </si>
  <si>
    <t>Исполнение доходов бюджета муниципального образования муниципального района "Малоярославецкий район" на 01.01.2023 года.</t>
  </si>
  <si>
    <t>Исполнение доходов бюджета муниципального образования муниципального района "Малоярославецкий район" на 01.02.2023 года.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</si>
  <si>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</si>
  <si>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</si>
  <si>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</si>
  <si>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</si>
  <si>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01.03.2023 года.</t>
  </si>
  <si>
    <t>Исполнение доходов бюджета муниципального образования муниципального района "Малоярославецкий район" на 01.04.2023 года.</t>
  </si>
  <si>
    <t>Исполнение доходов бюджета муниципального образования муниципального района "Малоярославецкий район" на 01.05.2023 года.</t>
  </si>
  <si>
    <t>Исполнение доходов бюджета муниципального образования муниципального района "Малоярославецкий район" на 01.06.2023 года.</t>
  </si>
  <si>
    <t>Исполнение доходов бюджета муниципального образования муниципального района "Малоярославецкий район" на 01.07.2023 года.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</si>
  <si>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</si>
  <si>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01.08.2023 года.</t>
  </si>
</sst>
</file>

<file path=xl/styles.xml><?xml version="1.0" encoding="utf-8"?>
<styleSheet xmlns="http://schemas.openxmlformats.org/spreadsheetml/2006/main">
  <fonts count="18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2">
      <alignment horizontal="center" vertical="center" wrapText="1"/>
    </xf>
    <xf numFmtId="49" fontId="5" fillId="0" borderId="2">
      <alignment horizontal="center" vertical="top" shrinkToFit="1"/>
    </xf>
    <xf numFmtId="0" fontId="5" fillId="0" borderId="2">
      <alignment horizontal="left" vertical="top" wrapText="1"/>
    </xf>
    <xf numFmtId="4" fontId="9" fillId="2" borderId="2">
      <alignment horizontal="right" vertical="top" shrinkToFit="1"/>
    </xf>
    <xf numFmtId="0" fontId="13" fillId="0" borderId="0"/>
    <xf numFmtId="0" fontId="14" fillId="0" borderId="0">
      <alignment horizontal="left"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5">
      <alignment horizontal="center" vertical="center" wrapText="1"/>
    </xf>
    <xf numFmtId="1" fontId="14" fillId="0" borderId="2">
      <alignment horizontal="center" vertical="top" shrinkToFit="1"/>
    </xf>
    <xf numFmtId="0" fontId="14" fillId="0" borderId="2">
      <alignment horizontal="left" vertical="top" wrapText="1"/>
    </xf>
    <xf numFmtId="0" fontId="14" fillId="0" borderId="2">
      <alignment horizontal="center" vertical="top" wrapText="1"/>
    </xf>
    <xf numFmtId="4" fontId="12" fillId="2" borderId="2">
      <alignment horizontal="right" vertical="top" shrinkToFit="1"/>
    </xf>
    <xf numFmtId="10" fontId="12" fillId="2" borderId="2">
      <alignment horizontal="center" vertical="top" shrinkToFit="1"/>
    </xf>
    <xf numFmtId="1" fontId="12" fillId="0" borderId="2">
      <alignment horizontal="left" vertical="top" shrinkToFit="1"/>
    </xf>
    <xf numFmtId="1" fontId="12" fillId="0" borderId="13">
      <alignment horizontal="left" vertical="top" shrinkToFit="1"/>
    </xf>
    <xf numFmtId="4" fontId="12" fillId="5" borderId="2">
      <alignment horizontal="right" vertical="top" shrinkToFit="1"/>
    </xf>
    <xf numFmtId="10" fontId="12" fillId="5" borderId="2">
      <alignment horizontal="center" vertical="top" shrinkToFit="1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6" borderId="0"/>
    <xf numFmtId="4" fontId="14" fillId="0" borderId="2">
      <alignment horizontal="right" vertical="top" shrinkToFit="1"/>
    </xf>
    <xf numFmtId="10" fontId="14" fillId="0" borderId="2">
      <alignment horizontal="center" vertical="top" shrinkToFit="1"/>
    </xf>
    <xf numFmtId="0" fontId="14" fillId="6" borderId="0">
      <alignment horizontal="left"/>
    </xf>
  </cellStyleXfs>
  <cellXfs count="105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6" fillId="0" borderId="3" xfId="2" applyFont="1" applyBorder="1">
      <alignment horizontal="center" vertical="center" wrapText="1"/>
    </xf>
    <xf numFmtId="49" fontId="7" fillId="0" borderId="2" xfId="3" applyFont="1">
      <alignment horizontal="center" vertical="top" shrinkToFit="1"/>
    </xf>
    <xf numFmtId="0" fontId="7" fillId="0" borderId="2" xfId="4" applyFont="1">
      <alignment horizontal="left" vertical="top" wrapText="1"/>
    </xf>
    <xf numFmtId="4" fontId="7" fillId="3" borderId="2" xfId="5" applyFont="1" applyFill="1">
      <alignment horizontal="right" vertical="top" shrinkToFit="1"/>
    </xf>
    <xf numFmtId="0" fontId="8" fillId="0" borderId="0" xfId="0" applyFont="1" applyProtection="1">
      <protection locked="0"/>
    </xf>
    <xf numFmtId="49" fontId="6" fillId="0" borderId="2" xfId="3" applyFont="1">
      <alignment horizontal="center" vertical="top" shrinkToFit="1"/>
    </xf>
    <xf numFmtId="0" fontId="6" fillId="0" borderId="2" xfId="4" applyFont="1">
      <alignment horizontal="left" vertical="top" wrapText="1"/>
    </xf>
    <xf numFmtId="4" fontId="6" fillId="3" borderId="2" xfId="5" applyFont="1" applyFill="1">
      <alignment horizontal="right" vertical="top" shrinkToFit="1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wrapText="1"/>
      <protection locked="0"/>
    </xf>
    <xf numFmtId="4" fontId="10" fillId="0" borderId="3" xfId="0" applyNumberFormat="1" applyFont="1" applyBorder="1" applyProtection="1">
      <protection locked="0"/>
    </xf>
    <xf numFmtId="0" fontId="7" fillId="0" borderId="6" xfId="2" applyFont="1" applyBorder="1">
      <alignment horizontal="center" vertical="center" wrapText="1"/>
    </xf>
    <xf numFmtId="0" fontId="7" fillId="0" borderId="7" xfId="2" applyFont="1" applyBorder="1">
      <alignment horizontal="center" vertical="center" wrapText="1"/>
    </xf>
    <xf numFmtId="4" fontId="7" fillId="3" borderId="8" xfId="5" applyFont="1" applyFill="1" applyBorder="1">
      <alignment horizontal="right" vertical="top" shrinkToFi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6" fillId="0" borderId="2" xfId="5" applyFont="1" applyFill="1">
      <alignment horizontal="right" vertical="top" shrinkToFit="1"/>
    </xf>
    <xf numFmtId="0" fontId="7" fillId="4" borderId="6" xfId="2" applyFont="1" applyFill="1" applyBorder="1">
      <alignment horizontal="center" vertical="center" wrapText="1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4" fontId="8" fillId="0" borderId="2" xfId="0" applyNumberFormat="1" applyFont="1" applyBorder="1" applyProtection="1">
      <protection locked="0"/>
    </xf>
    <xf numFmtId="4" fontId="7" fillId="0" borderId="2" xfId="5" applyFont="1" applyFill="1">
      <alignment horizontal="right" vertical="top" shrinkToFit="1"/>
    </xf>
    <xf numFmtId="3" fontId="7" fillId="3" borderId="2" xfId="5" applyNumberFormat="1" applyFont="1" applyFill="1" applyAlignment="1">
      <alignment horizontal="right" shrinkToFit="1"/>
    </xf>
    <xf numFmtId="3" fontId="8" fillId="0" borderId="2" xfId="0" applyNumberFormat="1" applyFont="1" applyBorder="1" applyProtection="1">
      <protection locked="0"/>
    </xf>
    <xf numFmtId="3" fontId="7" fillId="0" borderId="2" xfId="5" applyNumberFormat="1" applyFont="1" applyFill="1" applyAlignment="1">
      <alignment horizontal="right" shrinkToFit="1"/>
    </xf>
    <xf numFmtId="3" fontId="7" fillId="3" borderId="2" xfId="5" applyNumberFormat="1" applyFont="1" applyFill="1">
      <alignment horizontal="right" vertical="top" shrinkToFit="1"/>
    </xf>
    <xf numFmtId="3" fontId="8" fillId="0" borderId="2" xfId="0" applyNumberFormat="1" applyFont="1" applyBorder="1" applyAlignment="1" applyProtection="1">
      <alignment vertical="top"/>
      <protection locked="0"/>
    </xf>
    <xf numFmtId="3" fontId="7" fillId="0" borderId="2" xfId="5" applyNumberFormat="1" applyFont="1" applyFill="1">
      <alignment horizontal="right" vertical="top" shrinkToFit="1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7" fillId="0" borderId="4" xfId="4" applyFont="1" applyBorder="1">
      <alignment horizontal="left" vertical="top" wrapText="1"/>
    </xf>
    <xf numFmtId="4" fontId="7" fillId="3" borderId="4" xfId="5" applyFont="1" applyFill="1" applyBorder="1">
      <alignment horizontal="right" vertical="top" shrinkToFit="1"/>
    </xf>
    <xf numFmtId="3" fontId="7" fillId="3" borderId="4" xfId="5" applyNumberFormat="1" applyFont="1" applyFill="1" applyBorder="1" applyAlignment="1">
      <alignment horizontal="right" shrinkToFit="1"/>
    </xf>
    <xf numFmtId="3" fontId="8" fillId="0" borderId="4" xfId="0" applyNumberFormat="1" applyFont="1" applyBorder="1" applyProtection="1">
      <protection locked="0"/>
    </xf>
    <xf numFmtId="4" fontId="7" fillId="0" borderId="4" xfId="5" applyFont="1" applyFill="1" applyBorder="1">
      <alignment horizontal="right" vertical="top" shrinkToFit="1"/>
    </xf>
    <xf numFmtId="3" fontId="7" fillId="0" borderId="4" xfId="5" applyNumberFormat="1" applyFont="1" applyFill="1" applyBorder="1" applyAlignment="1">
      <alignment horizontal="right" shrinkToFit="1"/>
    </xf>
    <xf numFmtId="0" fontId="6" fillId="0" borderId="4" xfId="4" applyFont="1" applyBorder="1">
      <alignment horizontal="left" vertical="top" wrapText="1"/>
    </xf>
    <xf numFmtId="4" fontId="6" fillId="3" borderId="4" xfId="5" applyFont="1" applyFill="1" applyBorder="1">
      <alignment horizontal="right" vertical="top" shrinkToFit="1"/>
    </xf>
    <xf numFmtId="4" fontId="6" fillId="0" borderId="4" xfId="5" applyFont="1" applyFill="1" applyBorder="1">
      <alignment horizontal="right" vertical="top" shrinkToFit="1"/>
    </xf>
    <xf numFmtId="0" fontId="8" fillId="0" borderId="4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4" fontId="10" fillId="0" borderId="4" xfId="0" applyNumberFormat="1" applyFont="1" applyBorder="1" applyProtection="1">
      <protection locked="0"/>
    </xf>
    <xf numFmtId="0" fontId="7" fillId="4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2" xfId="5" applyNumberFormat="1" applyFont="1" applyFill="1" applyProtection="1">
      <alignment horizontal="right" vertical="top" shrinkToFit="1"/>
    </xf>
    <xf numFmtId="4" fontId="6" fillId="3" borderId="2" xfId="5" applyNumberFormat="1" applyFont="1" applyFill="1" applyProtection="1">
      <alignment horizontal="right" vertical="top" shrinkToFit="1"/>
    </xf>
    <xf numFmtId="4" fontId="10" fillId="0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8" fillId="3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2" xfId="5" applyNumberFormat="1" applyFont="1" applyFill="1" applyAlignment="1" applyProtection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4" xfId="5" applyFont="1" applyFill="1" applyBorder="1" applyAlignment="1">
      <alignment horizontal="right" vertical="top" shrinkToFit="1"/>
    </xf>
    <xf numFmtId="4" fontId="7" fillId="3" borderId="2" xfId="5" applyNumberFormat="1" applyFont="1" applyFill="1" applyAlignment="1" applyProtection="1">
      <alignment horizontal="right" vertical="top" shrinkToFit="1"/>
    </xf>
    <xf numFmtId="4" fontId="7" fillId="3" borderId="2" xfId="5" applyFont="1" applyFill="1" applyAlignment="1">
      <alignment horizontal="right" vertical="top" shrinkToFit="1"/>
    </xf>
    <xf numFmtId="3" fontId="7" fillId="3" borderId="4" xfId="5" applyNumberFormat="1" applyFont="1" applyFill="1" applyBorder="1" applyAlignment="1">
      <alignment horizontal="right" vertical="top" shrinkToFit="1"/>
    </xf>
    <xf numFmtId="3" fontId="8" fillId="0" borderId="4" xfId="0" applyNumberFormat="1" applyFont="1" applyBorder="1" applyAlignment="1" applyProtection="1">
      <alignment vertical="top"/>
      <protection locked="0"/>
    </xf>
    <xf numFmtId="4" fontId="7" fillId="0" borderId="4" xfId="5" applyFont="1" applyFill="1" applyBorder="1" applyAlignment="1">
      <alignment horizontal="right" vertical="top" shrinkToFit="1"/>
    </xf>
    <xf numFmtId="4" fontId="7" fillId="0" borderId="2" xfId="5" applyFont="1" applyFill="1" applyAlignment="1">
      <alignment horizontal="right" vertical="top" shrinkToFit="1"/>
    </xf>
    <xf numFmtId="3" fontId="7" fillId="0" borderId="4" xfId="5" applyNumberFormat="1" applyFont="1" applyFill="1" applyBorder="1" applyAlignment="1">
      <alignment horizontal="right" vertical="top" shrinkToFit="1"/>
    </xf>
    <xf numFmtId="4" fontId="6" fillId="3" borderId="4" xfId="5" applyFont="1" applyFill="1" applyBorder="1" applyAlignment="1">
      <alignment horizontal="right" vertical="top" shrinkToFit="1"/>
    </xf>
    <xf numFmtId="4" fontId="6" fillId="3" borderId="2" xfId="5" applyFont="1" applyFill="1" applyAlignment="1">
      <alignment horizontal="right" vertical="top" shrinkToFit="1"/>
    </xf>
    <xf numFmtId="4" fontId="8" fillId="0" borderId="4" xfId="0" applyNumberFormat="1" applyFont="1" applyBorder="1" applyAlignment="1" applyProtection="1">
      <alignment vertical="top"/>
      <protection locked="0"/>
    </xf>
    <xf numFmtId="4" fontId="8" fillId="0" borderId="2" xfId="0" applyNumberFormat="1" applyFont="1" applyBorder="1" applyAlignment="1" applyProtection="1">
      <alignment vertical="top"/>
      <protection locked="0"/>
    </xf>
    <xf numFmtId="4" fontId="10" fillId="0" borderId="4" xfId="0" applyNumberFormat="1" applyFont="1" applyBorder="1" applyAlignment="1" applyProtection="1">
      <alignment vertical="top"/>
      <protection locked="0"/>
    </xf>
    <xf numFmtId="4" fontId="10" fillId="0" borderId="2" xfId="0" applyNumberFormat="1" applyFont="1" applyFill="1" applyBorder="1" applyAlignment="1" applyProtection="1">
      <alignment vertical="top"/>
      <protection locked="0"/>
    </xf>
    <xf numFmtId="4" fontId="10" fillId="0" borderId="2" xfId="0" applyNumberFormat="1" applyFont="1" applyBorder="1" applyAlignment="1" applyProtection="1">
      <alignment vertical="top"/>
      <protection locked="0"/>
    </xf>
    <xf numFmtId="4" fontId="10" fillId="0" borderId="3" xfId="0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>
      <alignment horizontal="right" vertical="top" shrinkToFit="1"/>
    </xf>
    <xf numFmtId="0" fontId="3" fillId="0" borderId="0" xfId="1" applyFont="1" applyAlignment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8" borderId="4" xfId="2" applyFont="1" applyFill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Fill="1" applyBorder="1">
      <alignment horizontal="center" vertical="center" wrapText="1"/>
    </xf>
    <xf numFmtId="0" fontId="7" fillId="7" borderId="4" xfId="2" applyFont="1" applyFill="1" applyBorder="1">
      <alignment horizontal="center" vertical="center" wrapText="1"/>
    </xf>
    <xf numFmtId="0" fontId="7" fillId="0" borderId="11" xfId="2" applyFont="1" applyBorder="1">
      <alignment horizontal="center" vertical="center" wrapText="1"/>
    </xf>
    <xf numFmtId="0" fontId="7" fillId="0" borderId="1" xfId="2" applyFont="1" applyBorder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4" xfId="2" applyFont="1" applyBorder="1">
      <alignment horizontal="center" vertical="center" wrapText="1"/>
    </xf>
    <xf numFmtId="0" fontId="7" fillId="0" borderId="16" xfId="2" applyFont="1" applyBorder="1">
      <alignment horizontal="center" vertical="center" wrapText="1"/>
    </xf>
    <xf numFmtId="0" fontId="7" fillId="0" borderId="15" xfId="2" applyFont="1" applyBorder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E42" sqref="E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100</v>
      </c>
      <c r="B1" s="90"/>
      <c r="C1" s="90"/>
      <c r="D1" s="90"/>
      <c r="E1" s="90"/>
      <c r="F1" s="90"/>
      <c r="G1" s="90"/>
      <c r="H1" s="90"/>
    </row>
    <row r="2" spans="1:8" ht="37.5" customHeight="1">
      <c r="A2" s="91" t="s">
        <v>2</v>
      </c>
      <c r="B2" s="92" t="s">
        <v>90</v>
      </c>
      <c r="C2" s="92"/>
      <c r="D2" s="93" t="s">
        <v>91</v>
      </c>
      <c r="E2" s="94" t="s">
        <v>76</v>
      </c>
      <c r="F2" s="91" t="s">
        <v>92</v>
      </c>
      <c r="G2" s="92" t="s">
        <v>93</v>
      </c>
      <c r="H2" s="92"/>
    </row>
    <row r="3" spans="1:8" ht="51" customHeight="1">
      <c r="A3" s="91"/>
      <c r="B3" s="88" t="s">
        <v>66</v>
      </c>
      <c r="C3" s="87" t="s">
        <v>67</v>
      </c>
      <c r="D3" s="93"/>
      <c r="E3" s="94"/>
      <c r="F3" s="91"/>
      <c r="G3" s="8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2758295530.0300002</v>
      </c>
      <c r="D4" s="70">
        <f>D5+D33</f>
        <v>1411173532.6200001</v>
      </c>
      <c r="E4" s="71">
        <f>E5+E33</f>
        <v>1727178237.1000001</v>
      </c>
      <c r="F4" s="72">
        <f>D4/E4*100</f>
        <v>81.703989913016486</v>
      </c>
      <c r="G4" s="72">
        <f>D4/B4*100</f>
        <v>52.792140980935542</v>
      </c>
      <c r="H4" s="73">
        <f>D4/C4*100</f>
        <v>51.161070931534724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342015564.21999997</v>
      </c>
      <c r="E5" s="75">
        <f>E6+E20</f>
        <v>334134520.29000002</v>
      </c>
      <c r="F5" s="76">
        <f t="shared" ref="F5:F42" si="0">D5/E5*100</f>
        <v>102.35864403449241</v>
      </c>
      <c r="G5" s="76">
        <f t="shared" ref="G5:G42" si="1">D5/B5*100</f>
        <v>58.903306789972653</v>
      </c>
      <c r="H5" s="73">
        <f t="shared" ref="H5:H42" si="2">D5/C5*100</f>
        <v>58.894454156253609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312877465.41999996</v>
      </c>
      <c r="E6" s="75">
        <f>E7+E10+E11+E17+E18+E19</f>
        <v>290692439.66000003</v>
      </c>
      <c r="F6" s="76">
        <f t="shared" si="0"/>
        <v>107.63178629136279</v>
      </c>
      <c r="G6" s="76">
        <f t="shared" si="1"/>
        <v>60.477279961205134</v>
      </c>
      <c r="H6" s="73">
        <f t="shared" si="2"/>
        <v>60.477279961205134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202234840.58000001</v>
      </c>
      <c r="E7" s="44">
        <f>E8+E9</f>
        <v>173994673.72999999</v>
      </c>
      <c r="F7" s="72">
        <f t="shared" si="0"/>
        <v>116.2304777753268</v>
      </c>
      <c r="G7" s="72">
        <f t="shared" si="1"/>
        <v>59.61283757360011</v>
      </c>
      <c r="H7" s="73">
        <f t="shared" si="2"/>
        <v>59.61283757360011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6275804.2199999997</v>
      </c>
      <c r="E8" s="10">
        <v>8782118.3800000008</v>
      </c>
      <c r="F8" s="72">
        <f t="shared" si="0"/>
        <v>71.461166297783379</v>
      </c>
      <c r="G8" s="72">
        <f t="shared" si="1"/>
        <v>71.491395304727902</v>
      </c>
      <c r="H8" s="73">
        <f t="shared" si="2"/>
        <v>71.491395304727902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195959036.36000001</v>
      </c>
      <c r="E9" s="10">
        <v>165212555.34999999</v>
      </c>
      <c r="F9" s="72">
        <f t="shared" si="0"/>
        <v>118.61025691713569</v>
      </c>
      <c r="G9" s="72">
        <f t="shared" si="1"/>
        <v>59.297301540410515</v>
      </c>
      <c r="H9" s="73">
        <f t="shared" si="2"/>
        <v>59.297301540410515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21165773.050000001</v>
      </c>
      <c r="E10" s="10">
        <v>20513458.98</v>
      </c>
      <c r="F10" s="72">
        <f t="shared" si="0"/>
        <v>103.17993211498843</v>
      </c>
      <c r="G10" s="72">
        <f t="shared" si="1"/>
        <v>64.235331723234594</v>
      </c>
      <c r="H10" s="73">
        <f t="shared" si="2"/>
        <v>64.235331723234594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66719376.129999995</v>
      </c>
      <c r="E11" s="44">
        <f>E12+E13+E14+E15+E16</f>
        <v>75510322.189999998</v>
      </c>
      <c r="F11" s="72">
        <f t="shared" si="0"/>
        <v>88.357954508682781</v>
      </c>
      <c r="G11" s="72">
        <f t="shared" si="1"/>
        <v>59.153821878851012</v>
      </c>
      <c r="H11" s="73">
        <f t="shared" si="2"/>
        <v>59.153821878851012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58750980</v>
      </c>
      <c r="E12" s="44">
        <v>64426808.079999998</v>
      </c>
      <c r="F12" s="72">
        <f t="shared" si="0"/>
        <v>91.190269626655706</v>
      </c>
      <c r="G12" s="72">
        <f t="shared" si="1"/>
        <v>60.318324630859799</v>
      </c>
      <c r="H12" s="73">
        <f t="shared" si="2"/>
        <v>60.318324630859799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-252182.75</v>
      </c>
      <c r="E13" s="44">
        <v>-109582.36</v>
      </c>
      <c r="F13" s="72">
        <f t="shared" si="0"/>
        <v>230.1307892985696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299090.8</v>
      </c>
      <c r="E14" s="44">
        <v>136125.18</v>
      </c>
      <c r="F14" s="72">
        <f t="shared" si="0"/>
        <v>219.71746887680882</v>
      </c>
      <c r="G14" s="72">
        <f t="shared" si="1"/>
        <v>180.53734298321331</v>
      </c>
      <c r="H14" s="73">
        <f t="shared" si="2"/>
        <v>180.53734298321331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7921488.0800000001</v>
      </c>
      <c r="E15" s="44">
        <v>11056971.289999999</v>
      </c>
      <c r="F15" s="72">
        <f t="shared" si="0"/>
        <v>71.642476698517328</v>
      </c>
      <c r="G15" s="72">
        <f t="shared" si="1"/>
        <v>52.038306925897515</v>
      </c>
      <c r="H15" s="73">
        <f t="shared" si="2"/>
        <v>52.038306925897515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16922255.149999999</v>
      </c>
      <c r="E17" s="10">
        <v>14610840.24</v>
      </c>
      <c r="F17" s="72">
        <f t="shared" si="0"/>
        <v>115.81986300604432</v>
      </c>
      <c r="G17" s="72">
        <f t="shared" si="1"/>
        <v>74.678972418358342</v>
      </c>
      <c r="H17" s="73">
        <f t="shared" si="2"/>
        <v>74.678972418358342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5835220.5099999998</v>
      </c>
      <c r="E18" s="10">
        <v>6061407.7199999997</v>
      </c>
      <c r="F18" s="72">
        <f t="shared" si="0"/>
        <v>96.268404627300015</v>
      </c>
      <c r="G18" s="72">
        <f t="shared" si="1"/>
        <v>60.1569124742268</v>
      </c>
      <c r="H18" s="73">
        <f t="shared" si="2"/>
        <v>60.1569124742268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29138098.799999997</v>
      </c>
      <c r="E20" s="75">
        <f>E21+E22+E23+E26+E28+E29</f>
        <v>43442080.629999995</v>
      </c>
      <c r="F20" s="76">
        <f t="shared" si="0"/>
        <v>67.07344210368683</v>
      </c>
      <c r="G20" s="76">
        <f t="shared" si="1"/>
        <v>46.037665425989125</v>
      </c>
      <c r="H20" s="73">
        <f t="shared" si="2"/>
        <v>45.974268063157751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6765073.2599999998</v>
      </c>
      <c r="E21" s="44">
        <v>14630047.029999999</v>
      </c>
      <c r="F21" s="72">
        <f t="shared" si="0"/>
        <v>46.240953608199028</v>
      </c>
      <c r="G21" s="72">
        <f t="shared" si="1"/>
        <v>44.27732047004163</v>
      </c>
      <c r="H21" s="73">
        <f t="shared" si="2"/>
        <v>44.27732047004163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1936244.12</v>
      </c>
      <c r="E22" s="44">
        <v>1588385.12</v>
      </c>
      <c r="F22" s="72">
        <f t="shared" si="0"/>
        <v>121.90016738509864</v>
      </c>
      <c r="G22" s="72">
        <f t="shared" si="1"/>
        <v>134.46139722222225</v>
      </c>
      <c r="H22" s="73">
        <f t="shared" si="2"/>
        <v>134.46139722222225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13340581.060000001</v>
      </c>
      <c r="E23" s="44">
        <f>E24+E25</f>
        <v>13474334.030000001</v>
      </c>
      <c r="F23" s="72">
        <f t="shared" si="0"/>
        <v>99.007350050086302</v>
      </c>
      <c r="G23" s="72">
        <f t="shared" si="1"/>
        <v>54.284067709710889</v>
      </c>
      <c r="H23" s="73">
        <f t="shared" si="2"/>
        <v>54.284067709710889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13119866.98</v>
      </c>
      <c r="E24" s="44">
        <v>12528454.800000001</v>
      </c>
      <c r="F24" s="72">
        <f t="shared" si="0"/>
        <v>104.72055165174878</v>
      </c>
      <c r="G24" s="72">
        <f t="shared" si="1"/>
        <v>53.385961547069236</v>
      </c>
      <c r="H24" s="73">
        <f t="shared" si="2"/>
        <v>53.385961547069236</v>
      </c>
    </row>
    <row r="25" spans="1:8" ht="15" customHeight="1" outlineLevel="3">
      <c r="A25" s="43" t="s">
        <v>42</v>
      </c>
      <c r="B25" s="77"/>
      <c r="C25" s="77"/>
      <c r="D25" s="66">
        <v>220714.08</v>
      </c>
      <c r="E25" s="44">
        <v>945879.23</v>
      </c>
      <c r="F25" s="72">
        <f t="shared" si="0"/>
        <v>23.334277040843787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5882016.6799999997</v>
      </c>
      <c r="E26" s="44">
        <v>12771002.01</v>
      </c>
      <c r="F26" s="72">
        <f t="shared" si="0"/>
        <v>46.057597323955001</v>
      </c>
      <c r="G26" s="72">
        <f t="shared" si="1"/>
        <v>28.90780877710732</v>
      </c>
      <c r="H26" s="73">
        <f t="shared" si="2"/>
        <v>28.90780877710732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5882016.6799999997</v>
      </c>
      <c r="E27" s="44">
        <v>12753446.01</v>
      </c>
      <c r="F27" s="72">
        <f t="shared" si="0"/>
        <v>46.120998790349681</v>
      </c>
      <c r="G27" s="72">
        <f t="shared" si="1"/>
        <v>28.90780877710732</v>
      </c>
      <c r="H27" s="73">
        <f t="shared" si="2"/>
        <v>28.90780877710732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1135204.8899999999</v>
      </c>
      <c r="E28" s="44">
        <v>975975.64</v>
      </c>
      <c r="F28" s="72">
        <f t="shared" si="0"/>
        <v>116.31487953941144</v>
      </c>
      <c r="G28" s="72">
        <f t="shared" si="1"/>
        <v>68.800296363636363</v>
      </c>
      <c r="H28" s="73">
        <f t="shared" si="2"/>
        <v>68.800296363636363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78978.790000000008</v>
      </c>
      <c r="E29" s="44">
        <f>E30+E31</f>
        <v>2336.8000000000002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9807.7800000000007</v>
      </c>
      <c r="E30" s="44">
        <v>190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23389.88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45781.13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2177569264.5100002</v>
      </c>
      <c r="D33" s="79">
        <f>D34+D39+D40+D41</f>
        <v>1069157968.4000001</v>
      </c>
      <c r="E33" s="80">
        <f>E34+E39+E40+E41</f>
        <v>1393043716.8100002</v>
      </c>
      <c r="F33" s="76">
        <f t="shared" si="0"/>
        <v>76.749778596203569</v>
      </c>
      <c r="G33" s="76">
        <f t="shared" si="1"/>
        <v>51.096327548592022</v>
      </c>
      <c r="H33" s="73">
        <f t="shared" si="2"/>
        <v>49.098689342521723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2177569264.5100002</v>
      </c>
      <c r="D34" s="79">
        <f>D35+D36+D37+D38</f>
        <v>1070962179.1200001</v>
      </c>
      <c r="E34" s="80">
        <f>E35+E36+E37+E38</f>
        <v>1392962102.1700001</v>
      </c>
      <c r="F34" s="76">
        <f t="shared" si="0"/>
        <v>76.883798737354141</v>
      </c>
      <c r="G34" s="76">
        <f t="shared" si="1"/>
        <v>51.182552919061607</v>
      </c>
      <c r="H34" s="73">
        <f t="shared" si="2"/>
        <v>49.181543686096688</v>
      </c>
    </row>
    <row r="35" spans="1:8">
      <c r="A35" s="47" t="s">
        <v>57</v>
      </c>
      <c r="B35" s="81"/>
      <c r="C35" s="82">
        <v>2187360</v>
      </c>
      <c r="D35" s="82">
        <v>1093680</v>
      </c>
      <c r="E35" s="48">
        <v>1087933.1200000001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723833834.41999996</v>
      </c>
      <c r="D36" s="82">
        <v>167595105.05000001</v>
      </c>
      <c r="E36" s="48">
        <v>225029039.36000001</v>
      </c>
      <c r="F36" s="72">
        <f t="shared" si="0"/>
        <v>74.477101056225209</v>
      </c>
      <c r="G36" s="72">
        <f t="shared" si="1"/>
        <v>24.211336854913753</v>
      </c>
      <c r="H36" s="73">
        <f t="shared" si="2"/>
        <v>23.153809214278041</v>
      </c>
    </row>
    <row r="37" spans="1:8">
      <c r="A37" s="47" t="s">
        <v>59</v>
      </c>
      <c r="B37" s="81">
        <v>1218611642</v>
      </c>
      <c r="C37" s="82">
        <v>1232610690</v>
      </c>
      <c r="D37" s="82">
        <v>815178883.09000003</v>
      </c>
      <c r="E37" s="48">
        <v>831306776.36000001</v>
      </c>
      <c r="F37" s="72">
        <f t="shared" si="0"/>
        <v>98.05993482446776</v>
      </c>
      <c r="G37" s="72">
        <f t="shared" si="1"/>
        <v>66.894066574985175</v>
      </c>
      <c r="H37" s="73">
        <f t="shared" si="2"/>
        <v>66.134335009702056</v>
      </c>
    </row>
    <row r="38" spans="1:8">
      <c r="A38" s="47" t="s">
        <v>60</v>
      </c>
      <c r="B38" s="81">
        <v>181606912.81</v>
      </c>
      <c r="C38" s="82">
        <v>218937380.09</v>
      </c>
      <c r="D38" s="82">
        <v>87094510.980000004</v>
      </c>
      <c r="E38" s="48">
        <v>335538353.32999998</v>
      </c>
      <c r="F38" s="72">
        <f t="shared" si="0"/>
        <v>25.956648506986941</v>
      </c>
      <c r="G38" s="72">
        <f t="shared" si="1"/>
        <v>47.957706913458544</v>
      </c>
      <c r="H38" s="73">
        <f t="shared" si="2"/>
        <v>39.780557776016821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20790337.350000001</v>
      </c>
      <c r="E42" s="33">
        <v>91819360.909999996</v>
      </c>
      <c r="F42" s="72">
        <f t="shared" si="0"/>
        <v>22.64265090058554</v>
      </c>
      <c r="G42" s="72">
        <f t="shared" si="1"/>
        <v>-49.618943556085924</v>
      </c>
      <c r="H42" s="73">
        <f t="shared" si="2"/>
        <v>-27.667792678316967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86</v>
      </c>
      <c r="B1" s="90"/>
      <c r="C1" s="90"/>
      <c r="D1" s="90"/>
      <c r="E1" s="90"/>
      <c r="F1" s="90"/>
      <c r="G1" s="90"/>
      <c r="H1" s="90"/>
    </row>
    <row r="2" spans="1:8" ht="35.25" customHeight="1">
      <c r="A2" s="91" t="s">
        <v>2</v>
      </c>
      <c r="B2" s="92" t="s">
        <v>65</v>
      </c>
      <c r="C2" s="92"/>
      <c r="D2" s="95" t="s">
        <v>76</v>
      </c>
      <c r="E2" s="96" t="s">
        <v>81</v>
      </c>
      <c r="F2" s="91" t="s">
        <v>70</v>
      </c>
      <c r="G2" s="92" t="s">
        <v>71</v>
      </c>
      <c r="H2" s="92"/>
    </row>
    <row r="3" spans="1:8" ht="51" customHeight="1">
      <c r="A3" s="91"/>
      <c r="B3" s="34" t="s">
        <v>66</v>
      </c>
      <c r="C3" s="35" t="s">
        <v>67</v>
      </c>
      <c r="D3" s="95"/>
      <c r="E3" s="96"/>
      <c r="F3" s="91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4506021964.2199993</v>
      </c>
      <c r="D4" s="38">
        <f>D5+D32</f>
        <v>3970976126.9300003</v>
      </c>
      <c r="E4" s="38">
        <f>E5+E32</f>
        <v>1801220363.6000001</v>
      </c>
      <c r="F4" s="39">
        <f>D4/E4*100</f>
        <v>220.46031719258542</v>
      </c>
      <c r="G4" s="39">
        <f>D4/B4*100</f>
        <v>104.05836543368514</v>
      </c>
      <c r="H4" s="40">
        <f>D4/C4*100</f>
        <v>88.125982484361543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484176054.29000002</v>
      </c>
      <c r="E5" s="41">
        <f>E6+E20</f>
        <v>446826027.45000011</v>
      </c>
      <c r="F5" s="42">
        <f t="shared" ref="F5:F42" si="0">D5/E5*100</f>
        <v>108.35896401406013</v>
      </c>
      <c r="G5" s="42">
        <f t="shared" ref="G5:G42" si="1">D5/B5*100</f>
        <v>92.789821448906366</v>
      </c>
      <c r="H5" s="40">
        <f t="shared" ref="H5:H42" si="2">D5/C5*100</f>
        <v>90.49376038953298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421526255.23000002</v>
      </c>
      <c r="E6" s="41">
        <f>E7+E10+E11+E17+E18+E19</f>
        <v>381895080.7100001</v>
      </c>
      <c r="F6" s="42">
        <f t="shared" si="0"/>
        <v>110.37750327820919</v>
      </c>
      <c r="G6" s="42">
        <f t="shared" si="1"/>
        <v>91.364930990493733</v>
      </c>
      <c r="H6" s="40">
        <f t="shared" si="2"/>
        <v>89.563997604270185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258387755.91</v>
      </c>
      <c r="E7" s="44">
        <f>E8+E9</f>
        <v>233826344.74000001</v>
      </c>
      <c r="F7" s="39">
        <f t="shared" si="0"/>
        <v>110.50412484414906</v>
      </c>
      <c r="G7" s="39">
        <f t="shared" si="1"/>
        <v>84.614275394157715</v>
      </c>
      <c r="H7" s="40">
        <f t="shared" si="2"/>
        <v>84.12895948438954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11699627.85</v>
      </c>
      <c r="E8" s="44">
        <v>8757613.4100000001</v>
      </c>
      <c r="F8" s="39">
        <f t="shared" si="0"/>
        <v>133.59379207856583</v>
      </c>
      <c r="G8" s="39">
        <f t="shared" si="1"/>
        <v>129.541605769103</v>
      </c>
      <c r="H8" s="40">
        <f t="shared" si="2"/>
        <v>121.566447528382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246688128.06</v>
      </c>
      <c r="E9" s="44">
        <v>225068731.33000001</v>
      </c>
      <c r="F9" s="39">
        <f t="shared" si="0"/>
        <v>109.60568649507391</v>
      </c>
      <c r="G9" s="39">
        <f t="shared" si="1"/>
        <v>83.245023298271818</v>
      </c>
      <c r="H9" s="40">
        <f t="shared" si="2"/>
        <v>82.917901119129908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30760573.43</v>
      </c>
      <c r="E10" s="44">
        <v>24329899.629999999</v>
      </c>
      <c r="F10" s="39">
        <f t="shared" si="0"/>
        <v>126.43115630477428</v>
      </c>
      <c r="G10" s="39">
        <f t="shared" si="1"/>
        <v>96.387710247304241</v>
      </c>
      <c r="H10" s="40">
        <f t="shared" si="2"/>
        <v>96.387710247304241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102458167.42</v>
      </c>
      <c r="E11" s="44">
        <f>E12+E13+E14+E15+E16</f>
        <v>98794983.599999994</v>
      </c>
      <c r="F11" s="39">
        <f t="shared" si="0"/>
        <v>103.7078641915985</v>
      </c>
      <c r="G11" s="39">
        <f t="shared" si="1"/>
        <v>105.20289409446144</v>
      </c>
      <c r="H11" s="40">
        <f t="shared" si="2"/>
        <v>98.417238286438973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89374964.700000003</v>
      </c>
      <c r="E12" s="44">
        <v>79403112.349999994</v>
      </c>
      <c r="F12" s="39">
        <f t="shared" si="0"/>
        <v>112.55851572422652</v>
      </c>
      <c r="G12" s="39">
        <f t="shared" si="1"/>
        <v>106.39297921529747</v>
      </c>
      <c r="H12" s="40">
        <f t="shared" si="2"/>
        <v>100.3402810561853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-10877.59</v>
      </c>
      <c r="E13" s="44">
        <v>6583846.8399999999</v>
      </c>
      <c r="F13" s="39">
        <f t="shared" si="0"/>
        <v>-0.16521632814897014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139331.76</v>
      </c>
      <c r="E14" s="44">
        <v>238142.77</v>
      </c>
      <c r="F14" s="39"/>
      <c r="G14" s="39">
        <f t="shared" si="1"/>
        <v>54.639905882352949</v>
      </c>
      <c r="H14" s="40">
        <f t="shared" si="2"/>
        <v>54.639905882352949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12954748.550000001</v>
      </c>
      <c r="E15" s="44">
        <v>12569881.640000001</v>
      </c>
      <c r="F15" s="39">
        <f t="shared" si="0"/>
        <v>103.06181809043669</v>
      </c>
      <c r="G15" s="39">
        <f t="shared" si="1"/>
        <v>98.654394573149077</v>
      </c>
      <c r="H15" s="40">
        <f t="shared" si="2"/>
        <v>87.65618937785294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21073727.219999999</v>
      </c>
      <c r="E17" s="44">
        <v>17576927.719999999</v>
      </c>
      <c r="F17" s="39">
        <f t="shared" si="0"/>
        <v>119.8942588585669</v>
      </c>
      <c r="G17" s="39">
        <f t="shared" si="1"/>
        <v>121.44253294806688</v>
      </c>
      <c r="H17" s="40">
        <f t="shared" si="2"/>
        <v>116.09820589755006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8844294.4499999993</v>
      </c>
      <c r="E18" s="44">
        <v>7351475.4800000004</v>
      </c>
      <c r="F18" s="39">
        <f t="shared" si="0"/>
        <v>120.30638575971962</v>
      </c>
      <c r="G18" s="39">
        <f t="shared" si="1"/>
        <v>94.72409954053272</v>
      </c>
      <c r="H18" s="40">
        <f t="shared" si="2"/>
        <v>94.72409954053272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62649799.059999995</v>
      </c>
      <c r="E20" s="41">
        <f>E21+E22+E23+E26+E28+E29</f>
        <v>64930946.740000002</v>
      </c>
      <c r="F20" s="42">
        <f t="shared" si="0"/>
        <v>96.486809765558633</v>
      </c>
      <c r="G20" s="42">
        <f t="shared" si="1"/>
        <v>103.66787219082123</v>
      </c>
      <c r="H20" s="40">
        <f t="shared" si="2"/>
        <v>97.289043762845552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17536184.579999998</v>
      </c>
      <c r="E21" s="44">
        <v>12628981.92</v>
      </c>
      <c r="F21" s="39">
        <f t="shared" si="0"/>
        <v>138.85667657999147</v>
      </c>
      <c r="G21" s="39">
        <f t="shared" si="1"/>
        <v>96.171126316231081</v>
      </c>
      <c r="H21" s="40">
        <f t="shared" si="2"/>
        <v>96.171126316231081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2280241.52</v>
      </c>
      <c r="E22" s="44">
        <v>1648997.17</v>
      </c>
      <c r="F22" s="39">
        <f t="shared" si="0"/>
        <v>138.2804992927914</v>
      </c>
      <c r="G22" s="39">
        <f t="shared" si="1"/>
        <v>136.13382208955224</v>
      </c>
      <c r="H22" s="40">
        <f t="shared" si="2"/>
        <v>124.53530966684872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18485453.390000001</v>
      </c>
      <c r="E23" s="44">
        <f>E24+E25</f>
        <v>17813166.699999999</v>
      </c>
      <c r="F23" s="39">
        <f t="shared" si="0"/>
        <v>103.77409980674577</v>
      </c>
      <c r="G23" s="39">
        <f t="shared" si="1"/>
        <v>81.10714300130752</v>
      </c>
      <c r="H23" s="40">
        <f t="shared" si="2"/>
        <v>79.270027744901284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17431321.16</v>
      </c>
      <c r="E24" s="44">
        <v>16469062.199999999</v>
      </c>
      <c r="F24" s="39">
        <f t="shared" si="0"/>
        <v>105.84282789338182</v>
      </c>
      <c r="G24" s="39">
        <f t="shared" si="1"/>
        <v>76.482011460463156</v>
      </c>
      <c r="H24" s="40">
        <f t="shared" si="2"/>
        <v>76.482011460463156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1054132.23</v>
      </c>
      <c r="E25" s="44">
        <v>1344104.5</v>
      </c>
      <c r="F25" s="39">
        <f t="shared" si="0"/>
        <v>78.426359706406757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23036501.25</v>
      </c>
      <c r="E26" s="44">
        <v>28799771.210000001</v>
      </c>
      <c r="F26" s="39">
        <f t="shared" si="0"/>
        <v>79.988486998817379</v>
      </c>
      <c r="G26" s="39">
        <f t="shared" si="1"/>
        <v>149.27330475196652</v>
      </c>
      <c r="H26" s="40">
        <f t="shared" si="2"/>
        <v>123.13432387064826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23018945.25</v>
      </c>
      <c r="E27" s="44">
        <v>23583628.460000001</v>
      </c>
      <c r="F27" s="39">
        <f t="shared" si="0"/>
        <v>97.605613525680511</v>
      </c>
      <c r="G27" s="39">
        <f t="shared" si="1"/>
        <v>154.15402695287679</v>
      </c>
      <c r="H27" s="40">
        <f t="shared" si="2"/>
        <v>126.41915157768663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1297523</v>
      </c>
      <c r="E28" s="45">
        <v>3453377.2</v>
      </c>
      <c r="F28" s="39">
        <f t="shared" si="0"/>
        <v>37.572582572213662</v>
      </c>
      <c r="G28" s="39">
        <f t="shared" si="1"/>
        <v>56.414043478260865</v>
      </c>
      <c r="H28" s="40">
        <f t="shared" si="2"/>
        <v>56.414043478260865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13895.32</v>
      </c>
      <c r="E29" s="44">
        <f>E30+E31</f>
        <v>586652.54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11748.52</v>
      </c>
      <c r="E30" s="44">
        <v>500000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86652.54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3970983910.5399995</v>
      </c>
      <c r="D32" s="33">
        <f>D33+D38+D40+D41+D39</f>
        <v>3486800072.6400003</v>
      </c>
      <c r="E32" s="33">
        <f>E33+E38+E40+E41</f>
        <v>1354394336.1500001</v>
      </c>
      <c r="F32" s="42">
        <f t="shared" si="0"/>
        <v>257.44349186748479</v>
      </c>
      <c r="G32" s="42">
        <f t="shared" si="1"/>
        <v>105.84323644822629</v>
      </c>
      <c r="H32" s="40">
        <f t="shared" si="2"/>
        <v>87.806955434524625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3934157710.5399995</v>
      </c>
      <c r="D33" s="33">
        <f>D34+D35+D36+D37</f>
        <v>3486876770</v>
      </c>
      <c r="E33" s="33">
        <f>E34+E35+E36+E37</f>
        <v>1358963798.0699999</v>
      </c>
      <c r="F33" s="42">
        <f t="shared" si="0"/>
        <v>256.58349213953022</v>
      </c>
      <c r="G33" s="42">
        <f t="shared" si="1"/>
        <v>107.04216144187232</v>
      </c>
      <c r="H33" s="40">
        <f t="shared" si="2"/>
        <v>88.630833498573551</v>
      </c>
    </row>
    <row r="34" spans="1:8">
      <c r="A34" s="47" t="s">
        <v>57</v>
      </c>
      <c r="B34" s="48">
        <v>0</v>
      </c>
      <c r="C34" s="48">
        <v>11963034</v>
      </c>
      <c r="D34" s="48">
        <v>3503607.64</v>
      </c>
      <c r="E34" s="48">
        <v>13569978.65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2141884459.03</v>
      </c>
      <c r="D35" s="48">
        <v>1976917388.27</v>
      </c>
      <c r="E35" s="48">
        <v>121377936.13</v>
      </c>
      <c r="F35" s="39">
        <f t="shared" si="0"/>
        <v>1628.7287881980894</v>
      </c>
      <c r="G35" s="39">
        <f t="shared" si="1"/>
        <v>115.66303021040054</v>
      </c>
      <c r="H35" s="40">
        <f t="shared" si="2"/>
        <v>92.29804063125286</v>
      </c>
    </row>
    <row r="36" spans="1:8">
      <c r="A36" s="47" t="s">
        <v>59</v>
      </c>
      <c r="B36" s="48">
        <v>1402918081.01</v>
      </c>
      <c r="C36" s="48">
        <v>1358546184.5699999</v>
      </c>
      <c r="D36" s="48">
        <v>1130341380.8599999</v>
      </c>
      <c r="E36" s="48">
        <v>1143803664.3599999</v>
      </c>
      <c r="F36" s="39">
        <f t="shared" si="0"/>
        <v>98.823024971900864</v>
      </c>
      <c r="G36" s="39">
        <f t="shared" si="1"/>
        <v>80.570732971538547</v>
      </c>
      <c r="H36" s="40">
        <f t="shared" si="2"/>
        <v>83.20227856057538</v>
      </c>
    </row>
    <row r="37" spans="1:8">
      <c r="A37" s="47" t="s">
        <v>60</v>
      </c>
      <c r="B37" s="48">
        <v>145357488</v>
      </c>
      <c r="C37" s="48">
        <v>421764032.94</v>
      </c>
      <c r="D37" s="48">
        <v>376114393.23000002</v>
      </c>
      <c r="E37" s="48">
        <v>80212218.930000007</v>
      </c>
      <c r="F37" s="39">
        <f t="shared" si="0"/>
        <v>468.89912565344855</v>
      </c>
      <c r="G37" s="39">
        <f t="shared" si="1"/>
        <v>258.75130232712883</v>
      </c>
      <c r="H37" s="40">
        <f t="shared" si="2"/>
        <v>89.176497722722104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954260.15</v>
      </c>
      <c r="F40" s="39">
        <f t="shared" si="0"/>
        <v>68.533854211558548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-730688.62</v>
      </c>
      <c r="E41" s="48">
        <v>-5523722.0700000003</v>
      </c>
      <c r="F41" s="39">
        <f t="shared" si="0"/>
        <v>13.228193068736349</v>
      </c>
      <c r="G41" s="39"/>
      <c r="H41" s="40">
        <f t="shared" si="2"/>
        <v>173.47437040666804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74941395.900000006</v>
      </c>
      <c r="E42" s="33">
        <v>66102622.299999997</v>
      </c>
      <c r="F42" s="39">
        <f t="shared" si="0"/>
        <v>113.37129041550899</v>
      </c>
      <c r="G42" s="39">
        <f t="shared" si="1"/>
        <v>-201.03050626175695</v>
      </c>
      <c r="H42" s="40">
        <f t="shared" si="2"/>
        <v>-92.942206837424237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N6" sqref="N6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84</v>
      </c>
      <c r="B1" s="90"/>
      <c r="C1" s="90"/>
      <c r="D1" s="90"/>
      <c r="E1" s="90"/>
      <c r="F1" s="90"/>
      <c r="G1" s="90"/>
      <c r="H1" s="90"/>
    </row>
    <row r="2" spans="1:8" ht="35.25" customHeight="1">
      <c r="A2" s="91" t="s">
        <v>2</v>
      </c>
      <c r="B2" s="92" t="s">
        <v>65</v>
      </c>
      <c r="C2" s="92"/>
      <c r="D2" s="93" t="s">
        <v>76</v>
      </c>
      <c r="E2" s="94" t="s">
        <v>81</v>
      </c>
      <c r="F2" s="91" t="s">
        <v>70</v>
      </c>
      <c r="G2" s="92" t="s">
        <v>71</v>
      </c>
      <c r="H2" s="92"/>
    </row>
    <row r="3" spans="1:8" ht="51" customHeight="1">
      <c r="A3" s="91"/>
      <c r="B3" s="34" t="s">
        <v>66</v>
      </c>
      <c r="C3" s="35" t="s">
        <v>67</v>
      </c>
      <c r="D3" s="93"/>
      <c r="E3" s="94"/>
      <c r="F3" s="91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4499677644.4799995</v>
      </c>
      <c r="D4" s="38">
        <f>D5+D32</f>
        <v>3736864187.7700005</v>
      </c>
      <c r="E4" s="38">
        <f>E5+E32</f>
        <v>1579487850.1500001</v>
      </c>
      <c r="F4" s="39">
        <f>D4/E4*100</f>
        <v>236.58708026244835</v>
      </c>
      <c r="G4" s="39">
        <f>D4/B4*100</f>
        <v>97.923524795311963</v>
      </c>
      <c r="H4" s="40">
        <f>D4/C4*100</f>
        <v>83.047375457088933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424843669.66000003</v>
      </c>
      <c r="E5" s="41">
        <f>E6+E20</f>
        <v>386247365.99000007</v>
      </c>
      <c r="F5" s="42">
        <f t="shared" ref="F5:F42" si="0">D5/E5*100</f>
        <v>109.99263867368335</v>
      </c>
      <c r="G5" s="42">
        <f t="shared" ref="G5:G42" si="1">D5/B5*100</f>
        <v>81.419078663972982</v>
      </c>
      <c r="H5" s="40">
        <f t="shared" ref="H5:H42" si="2">D5/C5*100</f>
        <v>79.404383807454195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365932259.80000001</v>
      </c>
      <c r="E6" s="41">
        <f>E7+E10+E11+E17+E18+E19</f>
        <v>329171457.99000007</v>
      </c>
      <c r="F6" s="42">
        <f t="shared" si="0"/>
        <v>111.16767596877027</v>
      </c>
      <c r="G6" s="42">
        <f t="shared" si="1"/>
        <v>79.315049179036222</v>
      </c>
      <c r="H6" s="40">
        <f t="shared" si="2"/>
        <v>77.751636187334285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228870903.72999999</v>
      </c>
      <c r="E7" s="44">
        <f>E8+E9</f>
        <v>206160733.13000003</v>
      </c>
      <c r="F7" s="39">
        <f t="shared" si="0"/>
        <v>111.01575952665993</v>
      </c>
      <c r="G7" s="39">
        <f t="shared" si="1"/>
        <v>74.948387587937148</v>
      </c>
      <c r="H7" s="40">
        <f t="shared" si="2"/>
        <v>74.518511603790756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10570070.310000001</v>
      </c>
      <c r="E8" s="44">
        <v>7438772.5199999996</v>
      </c>
      <c r="F8" s="39">
        <f t="shared" si="0"/>
        <v>142.0942807644829</v>
      </c>
      <c r="G8" s="39">
        <f t="shared" si="1"/>
        <v>117.0348235520774</v>
      </c>
      <c r="H8" s="40">
        <f t="shared" si="2"/>
        <v>109.82963853093186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218300833.41999999</v>
      </c>
      <c r="E9" s="44">
        <v>198721960.61000001</v>
      </c>
      <c r="F9" s="39">
        <f t="shared" si="0"/>
        <v>109.85239515044051</v>
      </c>
      <c r="G9" s="39">
        <f t="shared" si="1"/>
        <v>73.665717547867203</v>
      </c>
      <c r="H9" s="40">
        <f t="shared" si="2"/>
        <v>73.37623850038149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27452588.68</v>
      </c>
      <c r="E10" s="44">
        <v>21624846.079999998</v>
      </c>
      <c r="F10" s="39">
        <f t="shared" si="0"/>
        <v>126.94929054496188</v>
      </c>
      <c r="G10" s="39">
        <f t="shared" si="1"/>
        <v>86.022198813940136</v>
      </c>
      <c r="H10" s="40">
        <f t="shared" si="2"/>
        <v>86.022198813940136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84160841.650000006</v>
      </c>
      <c r="E11" s="44">
        <f>E12+E13+E14+E15+E16</f>
        <v>80107577.439999998</v>
      </c>
      <c r="F11" s="39">
        <f t="shared" si="0"/>
        <v>105.05977629024655</v>
      </c>
      <c r="G11" s="39">
        <f t="shared" si="1"/>
        <v>86.415405759808479</v>
      </c>
      <c r="H11" s="40">
        <f t="shared" si="2"/>
        <v>80.841555296434848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71826757.670000002</v>
      </c>
      <c r="E12" s="44">
        <v>61469857.82</v>
      </c>
      <c r="F12" s="39">
        <f t="shared" si="0"/>
        <v>116.84874541328489</v>
      </c>
      <c r="G12" s="39">
        <f t="shared" si="1"/>
        <v>85.503393053496964</v>
      </c>
      <c r="H12" s="40">
        <f t="shared" si="2"/>
        <v>80.639103759694279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1230.8</v>
      </c>
      <c r="E13" s="44">
        <v>6539391.8300000001</v>
      </c>
      <c r="F13" s="39">
        <f t="shared" si="0"/>
        <v>1.8821322104505243E-2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136123.78</v>
      </c>
      <c r="E14" s="44">
        <v>238031.13</v>
      </c>
      <c r="F14" s="39"/>
      <c r="G14" s="39">
        <f t="shared" si="1"/>
        <v>53.381874509803914</v>
      </c>
      <c r="H14" s="40">
        <f t="shared" si="2"/>
        <v>53.381874509803914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12196729.4</v>
      </c>
      <c r="E15" s="44">
        <v>11860296.66</v>
      </c>
      <c r="F15" s="39">
        <f t="shared" si="0"/>
        <v>102.83663005778475</v>
      </c>
      <c r="G15" s="39">
        <f t="shared" si="1"/>
        <v>92.881845609386815</v>
      </c>
      <c r="H15" s="40">
        <f t="shared" si="2"/>
        <v>82.527176652674342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17570245.739999998</v>
      </c>
      <c r="E17" s="44">
        <v>14652322.83</v>
      </c>
      <c r="F17" s="39">
        <f t="shared" si="0"/>
        <v>119.91440499813228</v>
      </c>
      <c r="G17" s="39">
        <f t="shared" si="1"/>
        <v>101.25285977700824</v>
      </c>
      <c r="H17" s="40">
        <f t="shared" si="2"/>
        <v>96.797020588609101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7875943.2000000002</v>
      </c>
      <c r="E18" s="44">
        <v>6610528.9699999997</v>
      </c>
      <c r="F18" s="39">
        <f t="shared" si="0"/>
        <v>119.14240502904869</v>
      </c>
      <c r="G18" s="39">
        <f t="shared" si="1"/>
        <v>84.352870867204317</v>
      </c>
      <c r="H18" s="40">
        <f t="shared" si="2"/>
        <v>84.352870867204317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58911409.859999999</v>
      </c>
      <c r="E20" s="41">
        <f>E21+E22+E23+E26+E28+E29</f>
        <v>57075908.000000007</v>
      </c>
      <c r="F20" s="42">
        <f t="shared" si="0"/>
        <v>103.21589603094881</v>
      </c>
      <c r="G20" s="42">
        <f t="shared" si="1"/>
        <v>97.481885011293542</v>
      </c>
      <c r="H20" s="40">
        <f t="shared" si="2"/>
        <v>91.483688982169753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16603505.09</v>
      </c>
      <c r="E21" s="44">
        <v>11465974.84</v>
      </c>
      <c r="F21" s="39">
        <f t="shared" si="0"/>
        <v>144.80674623563016</v>
      </c>
      <c r="G21" s="39">
        <f t="shared" si="1"/>
        <v>91.056168918505747</v>
      </c>
      <c r="H21" s="40">
        <f t="shared" si="2"/>
        <v>91.056168918505747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2179969.96</v>
      </c>
      <c r="E22" s="44">
        <v>1378287.19</v>
      </c>
      <c r="F22" s="39">
        <f t="shared" si="0"/>
        <v>158.16514698943115</v>
      </c>
      <c r="G22" s="39">
        <f t="shared" si="1"/>
        <v>130.14746029850747</v>
      </c>
      <c r="H22" s="40">
        <f t="shared" si="2"/>
        <v>119.05898197706171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16573899.880000001</v>
      </c>
      <c r="E23" s="44">
        <f>E24+E25</f>
        <v>16202979.220000001</v>
      </c>
      <c r="F23" s="39">
        <f t="shared" si="0"/>
        <v>102.28921271183363</v>
      </c>
      <c r="G23" s="39">
        <f t="shared" si="1"/>
        <v>72.719972796756664</v>
      </c>
      <c r="H23" s="40">
        <f t="shared" si="2"/>
        <v>71.07283092334346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15516867.65</v>
      </c>
      <c r="E24" s="44">
        <v>14868140.74</v>
      </c>
      <c r="F24" s="39">
        <f t="shared" si="0"/>
        <v>104.3632012996401</v>
      </c>
      <c r="G24" s="39">
        <f t="shared" si="1"/>
        <v>68.082117158226353</v>
      </c>
      <c r="H24" s="40">
        <f t="shared" si="2"/>
        <v>68.082117158226353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1057032.23</v>
      </c>
      <c r="E25" s="44">
        <v>1334838.48</v>
      </c>
      <c r="F25" s="39">
        <f t="shared" si="0"/>
        <v>79.188025056035244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22321714.109999999</v>
      </c>
      <c r="E26" s="44">
        <v>25900366.260000002</v>
      </c>
      <c r="F26" s="39">
        <f t="shared" si="0"/>
        <v>86.183005622098861</v>
      </c>
      <c r="G26" s="39">
        <f t="shared" si="1"/>
        <v>144.64158410028958</v>
      </c>
      <c r="H26" s="40">
        <f t="shared" si="2"/>
        <v>119.31365552174549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22304158.109999999</v>
      </c>
      <c r="E27" s="44">
        <v>20684223.510000002</v>
      </c>
      <c r="F27" s="39">
        <f t="shared" si="0"/>
        <v>107.83173996943528</v>
      </c>
      <c r="G27" s="39">
        <f t="shared" si="1"/>
        <v>149.36721700791941</v>
      </c>
      <c r="H27" s="40">
        <f t="shared" si="2"/>
        <v>122.49356841929058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1230174.02</v>
      </c>
      <c r="E28" s="45">
        <v>2046203.93</v>
      </c>
      <c r="F28" s="39">
        <f t="shared" si="0"/>
        <v>60.119815134946009</v>
      </c>
      <c r="G28" s="39">
        <f t="shared" si="1"/>
        <v>53.485826956521741</v>
      </c>
      <c r="H28" s="40">
        <f t="shared" si="2"/>
        <v>53.485826956521741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82096.56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82096.56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0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3964639590.7999997</v>
      </c>
      <c r="D32" s="33">
        <f>D33+D38+D40+D41+D39</f>
        <v>3312020518.1100006</v>
      </c>
      <c r="E32" s="33">
        <f>E33+E38+E40+E41</f>
        <v>1193240484.1600001</v>
      </c>
      <c r="F32" s="42">
        <f t="shared" si="0"/>
        <v>277.56521523333566</v>
      </c>
      <c r="G32" s="42">
        <f t="shared" si="1"/>
        <v>100.53773187926835</v>
      </c>
      <c r="H32" s="40">
        <f t="shared" si="2"/>
        <v>83.539006314611527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3927813390.7999997</v>
      </c>
      <c r="D33" s="33">
        <f>D34+D35+D36+D37</f>
        <v>3312088916.4700003</v>
      </c>
      <c r="E33" s="33">
        <f>E34+E35+E36+E37</f>
        <v>1196540824.3499999</v>
      </c>
      <c r="F33" s="42">
        <f t="shared" si="0"/>
        <v>276.8053416204362</v>
      </c>
      <c r="G33" s="42">
        <f t="shared" si="1"/>
        <v>101.67642273937251</v>
      </c>
      <c r="H33" s="40">
        <f t="shared" si="2"/>
        <v>84.323988614831023</v>
      </c>
    </row>
    <row r="34" spans="1:8">
      <c r="A34" s="47" t="s">
        <v>57</v>
      </c>
      <c r="B34" s="48">
        <v>0</v>
      </c>
      <c r="C34" s="48">
        <v>2187360</v>
      </c>
      <c r="D34" s="48">
        <v>1424387.64</v>
      </c>
      <c r="E34" s="48">
        <v>13408558.65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2142239399.03</v>
      </c>
      <c r="D35" s="48">
        <v>1958679684.24</v>
      </c>
      <c r="E35" s="48">
        <v>114861706.84999999</v>
      </c>
      <c r="F35" s="39">
        <f t="shared" si="0"/>
        <v>1705.2503727790463</v>
      </c>
      <c r="G35" s="39">
        <f t="shared" si="1"/>
        <v>114.59600124666818</v>
      </c>
      <c r="H35" s="40">
        <f t="shared" si="2"/>
        <v>91.431409819410689</v>
      </c>
    </row>
    <row r="36" spans="1:8">
      <c r="A36" s="47" t="s">
        <v>59</v>
      </c>
      <c r="B36" s="48">
        <v>1402918081.01</v>
      </c>
      <c r="C36" s="48">
        <v>1364728513.5699999</v>
      </c>
      <c r="D36" s="48">
        <v>993787168.84000003</v>
      </c>
      <c r="E36" s="48">
        <v>994133373.05999994</v>
      </c>
      <c r="F36" s="39">
        <f t="shared" si="0"/>
        <v>99.965175274326185</v>
      </c>
      <c r="G36" s="39">
        <f t="shared" si="1"/>
        <v>70.83714881802257</v>
      </c>
      <c r="H36" s="40">
        <f t="shared" si="2"/>
        <v>72.8194039296759</v>
      </c>
    </row>
    <row r="37" spans="1:8">
      <c r="A37" s="47" t="s">
        <v>60</v>
      </c>
      <c r="B37" s="48">
        <v>145357488</v>
      </c>
      <c r="C37" s="48">
        <v>418658118.19999999</v>
      </c>
      <c r="D37" s="48">
        <v>358197675.75</v>
      </c>
      <c r="E37" s="48">
        <v>74137185.790000007</v>
      </c>
      <c r="F37" s="39">
        <f t="shared" si="0"/>
        <v>483.15521007855074</v>
      </c>
      <c r="G37" s="39">
        <f t="shared" si="1"/>
        <v>246.42533431095069</v>
      </c>
      <c r="H37" s="40">
        <f t="shared" si="2"/>
        <v>85.558516646005415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-1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2223381.88</v>
      </c>
      <c r="F40" s="39">
        <f t="shared" si="0"/>
        <v>29.414256987648024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-722388.62</v>
      </c>
      <c r="E41" s="48">
        <v>-5523722.0700000003</v>
      </c>
      <c r="F41" s="39">
        <f t="shared" si="0"/>
        <v>13.077932069091231</v>
      </c>
      <c r="G41" s="39"/>
      <c r="H41" s="40">
        <f t="shared" si="2"/>
        <v>171.50384940091413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46173602.509999998</v>
      </c>
      <c r="E42" s="33">
        <v>89234611.920000002</v>
      </c>
      <c r="F42" s="39">
        <f t="shared" si="0"/>
        <v>51.744050337099281</v>
      </c>
      <c r="G42" s="39">
        <f t="shared" si="1"/>
        <v>-123.86081920465577</v>
      </c>
      <c r="H42" s="40">
        <f t="shared" si="2"/>
        <v>-57.264432605977525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E14" sqref="E1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83</v>
      </c>
      <c r="B1" s="90"/>
      <c r="C1" s="90"/>
      <c r="D1" s="90"/>
      <c r="E1" s="90"/>
      <c r="F1" s="90"/>
      <c r="G1" s="90"/>
      <c r="H1" s="90"/>
    </row>
    <row r="2" spans="1:8" ht="35.25" customHeight="1">
      <c r="A2" s="91" t="s">
        <v>2</v>
      </c>
      <c r="B2" s="92" t="s">
        <v>65</v>
      </c>
      <c r="C2" s="92"/>
      <c r="D2" s="93" t="s">
        <v>76</v>
      </c>
      <c r="E2" s="94" t="s">
        <v>81</v>
      </c>
      <c r="F2" s="91" t="s">
        <v>70</v>
      </c>
      <c r="G2" s="92" t="s">
        <v>71</v>
      </c>
      <c r="H2" s="92"/>
    </row>
    <row r="3" spans="1:8" ht="51" customHeight="1">
      <c r="A3" s="91"/>
      <c r="B3" s="34" t="s">
        <v>66</v>
      </c>
      <c r="C3" s="35" t="s">
        <v>67</v>
      </c>
      <c r="D3" s="93"/>
      <c r="E3" s="94"/>
      <c r="F3" s="91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4284891380.9499998</v>
      </c>
      <c r="D4" s="38">
        <f>D5+D32</f>
        <v>1933048454.4100001</v>
      </c>
      <c r="E4" s="38">
        <f>E5+E32</f>
        <v>1407244853.53</v>
      </c>
      <c r="F4" s="39">
        <f>D4/E4*100</f>
        <v>137.36404503886081</v>
      </c>
      <c r="G4" s="39">
        <f>D4/B4*100</f>
        <v>50.655016812082152</v>
      </c>
      <c r="H4" s="40">
        <f>D4/C4*100</f>
        <v>45.113126157737646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383139991.41000003</v>
      </c>
      <c r="E5" s="41">
        <f>E6+E20</f>
        <v>351221156.80000007</v>
      </c>
      <c r="F5" s="42">
        <f t="shared" ref="F5:F41" si="0">D5/E5*100</f>
        <v>109.08795896603</v>
      </c>
      <c r="G5" s="42">
        <f t="shared" ref="G5:G41" si="1">D5/B5*100</f>
        <v>73.426785727770948</v>
      </c>
      <c r="H5" s="40">
        <f t="shared" ref="H5:H41" si="2">D5/C5*100</f>
        <v>71.60985817265842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328016107.41000003</v>
      </c>
      <c r="E6" s="41">
        <f>E7+E10+E11+E17+E18+E19</f>
        <v>297651707.03000003</v>
      </c>
      <c r="F6" s="42">
        <f t="shared" si="0"/>
        <v>110.20131907959782</v>
      </c>
      <c r="G6" s="42">
        <f t="shared" si="1"/>
        <v>71.09680273873515</v>
      </c>
      <c r="H6" s="40">
        <f t="shared" si="2"/>
        <v>69.695383131476191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201086427.19999999</v>
      </c>
      <c r="E7" s="44">
        <f>E8+E9</f>
        <v>181817187.64000002</v>
      </c>
      <c r="F7" s="39">
        <f t="shared" si="0"/>
        <v>110.59813970841594</v>
      </c>
      <c r="G7" s="39">
        <f t="shared" si="1"/>
        <v>65.849801083664843</v>
      </c>
      <c r="H7" s="40">
        <f t="shared" si="2"/>
        <v>65.472111196561258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9752901.7799999993</v>
      </c>
      <c r="E8" s="44">
        <v>6773056.4299999997</v>
      </c>
      <c r="F8" s="39">
        <f t="shared" si="0"/>
        <v>143.99557837435589</v>
      </c>
      <c r="G8" s="39">
        <f t="shared" si="1"/>
        <v>107.98690126622643</v>
      </c>
      <c r="H8" s="40">
        <f t="shared" si="2"/>
        <v>101.33874664123041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191333525.41999999</v>
      </c>
      <c r="E9" s="44">
        <v>175044131.21000001</v>
      </c>
      <c r="F9" s="39">
        <f t="shared" si="0"/>
        <v>109.30587852183267</v>
      </c>
      <c r="G9" s="39">
        <f t="shared" si="1"/>
        <v>64.56558694812604</v>
      </c>
      <c r="H9" s="40">
        <f t="shared" si="2"/>
        <v>64.311868051029094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23857687.84</v>
      </c>
      <c r="E10" s="44">
        <v>18791406.960000001</v>
      </c>
      <c r="F10" s="39">
        <f t="shared" si="0"/>
        <v>126.96062562417092</v>
      </c>
      <c r="G10" s="39">
        <f t="shared" si="1"/>
        <v>74.757640910875367</v>
      </c>
      <c r="H10" s="40">
        <f t="shared" si="2"/>
        <v>74.757640910875367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79123266.51000002</v>
      </c>
      <c r="E11" s="44">
        <f>E12+E13+E14+E15+E16</f>
        <v>76827731.890000001</v>
      </c>
      <c r="F11" s="39">
        <f t="shared" si="0"/>
        <v>102.98789846261076</v>
      </c>
      <c r="G11" s="39">
        <f t="shared" si="1"/>
        <v>81.242880257045485</v>
      </c>
      <c r="H11" s="40">
        <f t="shared" si="2"/>
        <v>76.002661087963546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67785270.680000007</v>
      </c>
      <c r="E12" s="44">
        <v>59236185.420000002</v>
      </c>
      <c r="F12" s="39">
        <f t="shared" si="0"/>
        <v>114.43220085727121</v>
      </c>
      <c r="G12" s="39">
        <f t="shared" si="1"/>
        <v>80.692360760849084</v>
      </c>
      <c r="H12" s="40">
        <f t="shared" si="2"/>
        <v>76.101771165239938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-72380.33</v>
      </c>
      <c r="E13" s="44">
        <v>6398573.25</v>
      </c>
      <c r="F13" s="39">
        <f t="shared" si="0"/>
        <v>-1.1311948331606581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11274250.98</v>
      </c>
      <c r="E15" s="44">
        <v>10957513.539999999</v>
      </c>
      <c r="F15" s="39">
        <f t="shared" si="0"/>
        <v>102.89059592619954</v>
      </c>
      <c r="G15" s="39">
        <f t="shared" si="1"/>
        <v>85.856888723450567</v>
      </c>
      <c r="H15" s="40">
        <f t="shared" si="2"/>
        <v>76.28537714815964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16978634.199999999</v>
      </c>
      <c r="E17" s="44">
        <v>14643642.699999999</v>
      </c>
      <c r="F17" s="39">
        <f t="shared" si="0"/>
        <v>115.94542797742531</v>
      </c>
      <c r="G17" s="39">
        <f t="shared" si="1"/>
        <v>97.843552861868872</v>
      </c>
      <c r="H17" s="40">
        <f t="shared" si="2"/>
        <v>93.537747197374301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6968354.8600000003</v>
      </c>
      <c r="E18" s="44">
        <v>5561374.9900000002</v>
      </c>
      <c r="F18" s="39">
        <f t="shared" si="0"/>
        <v>125.29913685967793</v>
      </c>
      <c r="G18" s="39">
        <f t="shared" si="1"/>
        <v>74.632424680568505</v>
      </c>
      <c r="H18" s="40">
        <f t="shared" si="2"/>
        <v>74.632424680568505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55123884</v>
      </c>
      <c r="E20" s="41">
        <f>E21+E22+E23+E26+E28+E29</f>
        <v>53569449.770000011</v>
      </c>
      <c r="F20" s="42">
        <f t="shared" si="0"/>
        <v>102.9017177452334</v>
      </c>
      <c r="G20" s="42">
        <f t="shared" si="1"/>
        <v>91.214590420326502</v>
      </c>
      <c r="H20" s="40">
        <f t="shared" si="2"/>
        <v>85.602029748218357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15053946.689999999</v>
      </c>
      <c r="E21" s="44">
        <v>10259841.119999999</v>
      </c>
      <c r="F21" s="39">
        <f t="shared" si="0"/>
        <v>146.72689872998737</v>
      </c>
      <c r="G21" s="39">
        <f t="shared" si="1"/>
        <v>82.558152948102631</v>
      </c>
      <c r="H21" s="40">
        <f t="shared" si="2"/>
        <v>82.558152948102631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2177311.56</v>
      </c>
      <c r="E22" s="44">
        <v>1378070.22</v>
      </c>
      <c r="F22" s="39">
        <f t="shared" si="0"/>
        <v>157.99714182924583</v>
      </c>
      <c r="G22" s="39">
        <f t="shared" si="1"/>
        <v>129.98874985074627</v>
      </c>
      <c r="H22" s="40">
        <f t="shared" si="2"/>
        <v>118.91379355543418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14977661.59</v>
      </c>
      <c r="E23" s="44">
        <f>E24+E25</f>
        <v>14890837.27</v>
      </c>
      <c r="F23" s="39">
        <f t="shared" si="0"/>
        <v>100.58307211626658</v>
      </c>
      <c r="G23" s="39">
        <f t="shared" si="1"/>
        <v>65.716285923637869</v>
      </c>
      <c r="H23" s="40">
        <f t="shared" si="2"/>
        <v>64.227780879603429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13940029.359999999</v>
      </c>
      <c r="E24" s="44">
        <v>13555998.789999999</v>
      </c>
      <c r="F24" s="39">
        <f t="shared" si="0"/>
        <v>102.8329197718968</v>
      </c>
      <c r="G24" s="39">
        <f t="shared" si="1"/>
        <v>61.163550111006785</v>
      </c>
      <c r="H24" s="40">
        <f t="shared" si="2"/>
        <v>61.163550111006785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1037632.23</v>
      </c>
      <c r="E25" s="44">
        <v>1334838.48</v>
      </c>
      <c r="F25" s="39">
        <f t="shared" si="0"/>
        <v>77.734665695283226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21845196.620000001</v>
      </c>
      <c r="E26" s="44">
        <v>23769247.510000002</v>
      </c>
      <c r="F26" s="39">
        <f t="shared" si="0"/>
        <v>91.905293218935384</v>
      </c>
      <c r="G26" s="39">
        <f t="shared" si="1"/>
        <v>141.55381744108772</v>
      </c>
      <c r="H26" s="40">
        <f t="shared" si="2"/>
        <v>116.7665821486269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21827640.620000001</v>
      </c>
      <c r="E27" s="44">
        <v>17931210.739999998</v>
      </c>
      <c r="F27" s="39">
        <f t="shared" si="0"/>
        <v>121.72987611655275</v>
      </c>
      <c r="G27" s="39">
        <f t="shared" si="1"/>
        <v>146.17605906392208</v>
      </c>
      <c r="H27" s="40">
        <f t="shared" si="2"/>
        <v>119.87655290691697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1067620.74</v>
      </c>
      <c r="E28" s="45">
        <v>3154808.13</v>
      </c>
      <c r="F28" s="39">
        <f t="shared" si="0"/>
        <v>33.84106722205005</v>
      </c>
      <c r="G28" s="39">
        <f t="shared" si="1"/>
        <v>46.418293043478258</v>
      </c>
      <c r="H28" s="40">
        <f t="shared" si="2"/>
        <v>46.418293043478258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116645.51999999999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49249.1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67396.42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3749853327.27</v>
      </c>
      <c r="D32" s="33">
        <f>D33+D38+D39+D40</f>
        <v>1549908463</v>
      </c>
      <c r="E32" s="33">
        <f>E33+E38+E39+E40</f>
        <v>1056023696.7299999</v>
      </c>
      <c r="F32" s="42">
        <f t="shared" si="0"/>
        <v>146.76834125970134</v>
      </c>
      <c r="G32" s="42">
        <f t="shared" si="1"/>
        <v>47.048102703006137</v>
      </c>
      <c r="H32" s="40">
        <f t="shared" si="2"/>
        <v>41.332508973847723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3713027127.27</v>
      </c>
      <c r="D33" s="33">
        <f>D34+D35+D36+D37</f>
        <v>1549826848.3599999</v>
      </c>
      <c r="E33" s="33">
        <f>E34+E35+E36+E37</f>
        <v>1060593158.65</v>
      </c>
      <c r="F33" s="42">
        <f t="shared" si="0"/>
        <v>146.12830902404954</v>
      </c>
      <c r="G33" s="42">
        <f t="shared" si="1"/>
        <v>47.577481698356465</v>
      </c>
      <c r="H33" s="40">
        <f t="shared" si="2"/>
        <v>41.74025115457502</v>
      </c>
    </row>
    <row r="34" spans="1:8">
      <c r="A34" s="47" t="s">
        <v>57</v>
      </c>
      <c r="B34" s="48">
        <v>0</v>
      </c>
      <c r="C34" s="48">
        <v>2187360</v>
      </c>
      <c r="D34" s="48">
        <v>1262967.6399999999</v>
      </c>
      <c r="E34" s="48">
        <v>11703170.65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1922505547.53</v>
      </c>
      <c r="D35" s="48">
        <v>285472543.05000001</v>
      </c>
      <c r="E35" s="48">
        <v>93258075.629999995</v>
      </c>
      <c r="F35" s="39">
        <f t="shared" si="0"/>
        <v>306.11026564885168</v>
      </c>
      <c r="G35" s="39">
        <f t="shared" si="1"/>
        <v>16.702073423476037</v>
      </c>
      <c r="H35" s="40">
        <f t="shared" si="2"/>
        <v>14.848984098733547</v>
      </c>
    </row>
    <row r="36" spans="1:8">
      <c r="A36" s="47" t="s">
        <v>59</v>
      </c>
      <c r="B36" s="48">
        <v>1402918081.01</v>
      </c>
      <c r="C36" s="48">
        <v>1369520139.6400001</v>
      </c>
      <c r="D36" s="48">
        <v>924394516.33000004</v>
      </c>
      <c r="E36" s="48">
        <v>883554851.58000004</v>
      </c>
      <c r="F36" s="39">
        <f t="shared" si="0"/>
        <v>104.62219913986881</v>
      </c>
      <c r="G36" s="39">
        <f t="shared" si="1"/>
        <v>65.890840587392148</v>
      </c>
      <c r="H36" s="40">
        <f t="shared" si="2"/>
        <v>67.497694234200296</v>
      </c>
    </row>
    <row r="37" spans="1:8">
      <c r="A37" s="47" t="s">
        <v>60</v>
      </c>
      <c r="B37" s="48">
        <v>145357488</v>
      </c>
      <c r="C37" s="48">
        <v>418814080.10000002</v>
      </c>
      <c r="D37" s="48">
        <v>338696821.33999997</v>
      </c>
      <c r="E37" s="48">
        <v>72077060.790000007</v>
      </c>
      <c r="F37" s="39">
        <f t="shared" si="0"/>
        <v>469.90931320966246</v>
      </c>
      <c r="G37" s="39">
        <f t="shared" si="1"/>
        <v>233.00954495030899</v>
      </c>
      <c r="H37" s="40">
        <f t="shared" si="2"/>
        <v>80.870447636127579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-80632253.579999998</v>
      </c>
      <c r="D41" s="33">
        <v>122010968.31</v>
      </c>
      <c r="E41" s="33">
        <v>68182079.090000004</v>
      </c>
      <c r="F41" s="39">
        <f t="shared" si="0"/>
        <v>178.94873541322514</v>
      </c>
      <c r="G41" s="39">
        <f t="shared" si="1"/>
        <v>-327.29476725488217</v>
      </c>
      <c r="H41" s="40">
        <f t="shared" si="2"/>
        <v>-151.31781997007656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6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82</v>
      </c>
      <c r="B1" s="90"/>
      <c r="C1" s="90"/>
      <c r="D1" s="90"/>
      <c r="E1" s="90"/>
      <c r="F1" s="90"/>
      <c r="G1" s="90"/>
      <c r="H1" s="90"/>
    </row>
    <row r="2" spans="1:8" ht="35.25" customHeight="1">
      <c r="A2" s="91" t="s">
        <v>2</v>
      </c>
      <c r="B2" s="92" t="s">
        <v>65</v>
      </c>
      <c r="C2" s="92"/>
      <c r="D2" s="93" t="s">
        <v>76</v>
      </c>
      <c r="E2" s="94" t="s">
        <v>81</v>
      </c>
      <c r="F2" s="91" t="s">
        <v>70</v>
      </c>
      <c r="G2" s="92" t="s">
        <v>71</v>
      </c>
      <c r="H2" s="92"/>
    </row>
    <row r="3" spans="1:8" ht="51" customHeight="1">
      <c r="A3" s="91"/>
      <c r="B3" s="34" t="s">
        <v>66</v>
      </c>
      <c r="C3" s="35" t="s">
        <v>67</v>
      </c>
      <c r="D3" s="93"/>
      <c r="E3" s="94"/>
      <c r="F3" s="91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4291767161.0500002</v>
      </c>
      <c r="D4" s="38">
        <f>D5+D32</f>
        <v>1727178237.1000001</v>
      </c>
      <c r="E4" s="38">
        <f>E5+E32</f>
        <v>1265872216.2799997</v>
      </c>
      <c r="F4" s="39">
        <f>D4/E4*100</f>
        <v>136.44175256295884</v>
      </c>
      <c r="G4" s="39">
        <f>D4/B4*100</f>
        <v>45.260242927778272</v>
      </c>
      <c r="H4" s="40">
        <f>D4/C4*100</f>
        <v>40.243987436574685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334134520.29000002</v>
      </c>
      <c r="E5" s="41">
        <f>E6+E20</f>
        <v>308481571.04999995</v>
      </c>
      <c r="F5" s="42">
        <f t="shared" ref="F5:F41" si="0">D5/E5*100</f>
        <v>108.31587739672206</v>
      </c>
      <c r="G5" s="42">
        <f t="shared" ref="G5:G41" si="1">D5/B5*100</f>
        <v>64.035142182093324</v>
      </c>
      <c r="H5" s="40">
        <f t="shared" ref="H5:H41" si="2">D5/C5*100</f>
        <v>64.035142182093324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290692439.66000003</v>
      </c>
      <c r="E6" s="41">
        <f>E7+E10+E11+E17+E18+E19</f>
        <v>264237293.54999998</v>
      </c>
      <c r="F6" s="42">
        <f t="shared" si="0"/>
        <v>110.01188959914703</v>
      </c>
      <c r="G6" s="42">
        <f t="shared" si="1"/>
        <v>63.00697610046273</v>
      </c>
      <c r="H6" s="40">
        <f t="shared" si="2"/>
        <v>63.00697610046273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173994673.72999999</v>
      </c>
      <c r="E7" s="44">
        <f>E8+E9</f>
        <v>156838306.84</v>
      </c>
      <c r="F7" s="39">
        <f t="shared" si="0"/>
        <v>110.93888810435975</v>
      </c>
      <c r="G7" s="39">
        <f t="shared" si="1"/>
        <v>56.978060698955346</v>
      </c>
      <c r="H7" s="40">
        <f t="shared" si="2"/>
        <v>56.978060698955346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10">
        <v>8782118.3800000008</v>
      </c>
      <c r="E8" s="44">
        <v>6084998.21</v>
      </c>
      <c r="F8" s="39">
        <f t="shared" si="0"/>
        <v>144.32409142812224</v>
      </c>
      <c r="G8" s="39">
        <f t="shared" si="1"/>
        <v>97.23811146690052</v>
      </c>
      <c r="H8" s="40">
        <f t="shared" si="2"/>
        <v>97.23811146690052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10">
        <v>165212555.34999999</v>
      </c>
      <c r="E9" s="44">
        <v>150753308.63</v>
      </c>
      <c r="F9" s="39">
        <f t="shared" si="0"/>
        <v>109.59132960423968</v>
      </c>
      <c r="G9" s="39">
        <f t="shared" si="1"/>
        <v>55.751053475636695</v>
      </c>
      <c r="H9" s="40">
        <f t="shared" si="2"/>
        <v>55.751053475636695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20513458.98</v>
      </c>
      <c r="E10" s="44">
        <v>16246025.439999999</v>
      </c>
      <c r="F10" s="39">
        <f t="shared" si="0"/>
        <v>126.2675542135554</v>
      </c>
      <c r="G10" s="39">
        <f t="shared" si="1"/>
        <v>64.278559202860777</v>
      </c>
      <c r="H10" s="40">
        <f t="shared" si="2"/>
        <v>64.278559202860777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75510322.189999998</v>
      </c>
      <c r="E11" s="44">
        <f>E12+E13+E14+E15+E16</f>
        <v>73248829.609999999</v>
      </c>
      <c r="F11" s="39">
        <f t="shared" si="0"/>
        <v>103.08741121467865</v>
      </c>
      <c r="G11" s="39">
        <f t="shared" si="1"/>
        <v>77.533149659307384</v>
      </c>
      <c r="H11" s="40">
        <f t="shared" si="2"/>
        <v>77.533149659307384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64426808.079999998</v>
      </c>
      <c r="E12" s="44">
        <v>56386182.659999996</v>
      </c>
      <c r="F12" s="39">
        <f t="shared" si="0"/>
        <v>114.25992156355704</v>
      </c>
      <c r="G12" s="39">
        <f t="shared" si="1"/>
        <v>76.694408506584821</v>
      </c>
      <c r="H12" s="40">
        <f t="shared" si="2"/>
        <v>76.694408506584821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-109582.36</v>
      </c>
      <c r="E13" s="44">
        <v>6227577.9000000004</v>
      </c>
      <c r="F13" s="39">
        <f t="shared" si="0"/>
        <v>-1.7596304977574024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11056971.289999999</v>
      </c>
      <c r="E15" s="44">
        <v>10399609.369999999</v>
      </c>
      <c r="F15" s="39">
        <f t="shared" si="0"/>
        <v>106.32102511365771</v>
      </c>
      <c r="G15" s="39">
        <f t="shared" si="1"/>
        <v>84.202237057518261</v>
      </c>
      <c r="H15" s="40">
        <f t="shared" si="2"/>
        <v>84.202237057518261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10">
        <v>14610840.24</v>
      </c>
      <c r="E17" s="44">
        <v>13090905.16</v>
      </c>
      <c r="F17" s="39">
        <f t="shared" si="0"/>
        <v>111.61061868085523</v>
      </c>
      <c r="G17" s="39">
        <f t="shared" si="1"/>
        <v>84.198558172527271</v>
      </c>
      <c r="H17" s="40">
        <f t="shared" si="2"/>
        <v>84.198558172527271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6061407.7199999997</v>
      </c>
      <c r="E18" s="44">
        <v>4802863.6500000004</v>
      </c>
      <c r="F18" s="39">
        <f t="shared" si="0"/>
        <v>126.20403496151715</v>
      </c>
      <c r="G18" s="39">
        <f t="shared" si="1"/>
        <v>64.918845869614103</v>
      </c>
      <c r="H18" s="40">
        <f t="shared" si="2"/>
        <v>64.918845869614103</v>
      </c>
    </row>
    <row r="19" spans="1:8" ht="25.5" outlineLevel="2">
      <c r="A19" s="43" t="s">
        <v>31</v>
      </c>
      <c r="B19" s="44"/>
      <c r="C19" s="44"/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43442080.629999995</v>
      </c>
      <c r="E20" s="41">
        <f>E21+E22+E23+E26+E28+E29</f>
        <v>44244277.5</v>
      </c>
      <c r="F20" s="42">
        <f t="shared" si="0"/>
        <v>98.186891242601931</v>
      </c>
      <c r="G20" s="42">
        <f t="shared" si="1"/>
        <v>71.884477365061016</v>
      </c>
      <c r="H20" s="40">
        <f t="shared" si="2"/>
        <v>71.884477365061016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14630047.029999999</v>
      </c>
      <c r="E21" s="44">
        <v>9429776.8000000007</v>
      </c>
      <c r="F21" s="39">
        <f t="shared" si="0"/>
        <v>155.14733105877966</v>
      </c>
      <c r="G21" s="39">
        <f t="shared" si="1"/>
        <v>80.233422185758698</v>
      </c>
      <c r="H21" s="40">
        <f t="shared" si="2"/>
        <v>80.233422185758698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1588385.12</v>
      </c>
      <c r="E22" s="44">
        <v>1340600.54</v>
      </c>
      <c r="F22" s="39">
        <f t="shared" si="0"/>
        <v>118.48310310243497</v>
      </c>
      <c r="G22" s="39">
        <f t="shared" si="1"/>
        <v>94.828962388059708</v>
      </c>
      <c r="H22" s="40">
        <f t="shared" si="2"/>
        <v>94.828962388059708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13474334.030000001</v>
      </c>
      <c r="E23" s="44">
        <f>E24+E25</f>
        <v>13347331.239999998</v>
      </c>
      <c r="F23" s="39">
        <f t="shared" si="0"/>
        <v>100.95152197631386</v>
      </c>
      <c r="G23" s="39">
        <f t="shared" si="1"/>
        <v>59.12025601762069</v>
      </c>
      <c r="H23" s="40">
        <f t="shared" si="2"/>
        <v>59.12025601762069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12528454.800000001</v>
      </c>
      <c r="E24" s="44">
        <v>12034549.289999999</v>
      </c>
      <c r="F24" s="39">
        <f t="shared" si="0"/>
        <v>104.10406321082924</v>
      </c>
      <c r="G24" s="39">
        <f t="shared" si="1"/>
        <v>54.970097492913993</v>
      </c>
      <c r="H24" s="40">
        <f t="shared" si="2"/>
        <v>54.970097492913993</v>
      </c>
    </row>
    <row r="25" spans="1:8" ht="15" customHeight="1" outlineLevel="3">
      <c r="A25" s="43" t="s">
        <v>42</v>
      </c>
      <c r="B25" s="44"/>
      <c r="C25" s="44"/>
      <c r="D25" s="44">
        <v>945879.23</v>
      </c>
      <c r="E25" s="44">
        <v>1312781.95</v>
      </c>
      <c r="F25" s="39">
        <f t="shared" si="0"/>
        <v>72.05151091542659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12771002.01</v>
      </c>
      <c r="E26" s="44">
        <v>17472491.390000001</v>
      </c>
      <c r="F26" s="39">
        <f t="shared" si="0"/>
        <v>73.092049238663265</v>
      </c>
      <c r="G26" s="39">
        <f t="shared" si="1"/>
        <v>82.754306061416628</v>
      </c>
      <c r="H26" s="40">
        <f t="shared" si="2"/>
        <v>82.754306061416628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12753446.01</v>
      </c>
      <c r="E27" s="44">
        <v>16478940.390000001</v>
      </c>
      <c r="F27" s="39">
        <f t="shared" si="0"/>
        <v>77.392391186385012</v>
      </c>
      <c r="G27" s="39">
        <f t="shared" si="1"/>
        <v>85.407695209996604</v>
      </c>
      <c r="H27" s="40">
        <f t="shared" si="2"/>
        <v>85.407695209996604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975975.64</v>
      </c>
      <c r="E28" s="45">
        <v>2595809.17</v>
      </c>
      <c r="F28" s="39">
        <f t="shared" si="0"/>
        <v>37.598127446325343</v>
      </c>
      <c r="G28" s="39">
        <f t="shared" si="1"/>
        <v>42.433723478260873</v>
      </c>
      <c r="H28" s="40">
        <f t="shared" si="2"/>
        <v>42.433723478260873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2336.8000000000002</v>
      </c>
      <c r="E29" s="44">
        <f>E30+E31</f>
        <v>58268.36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190</v>
      </c>
      <c r="E30" s="44">
        <v>500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3769968490.9700003</v>
      </c>
      <c r="D32" s="33">
        <f>D33+D38+D39+D40</f>
        <v>1393043716.8100002</v>
      </c>
      <c r="E32" s="33">
        <f>E33+E38+E39+E40</f>
        <v>957390645.2299999</v>
      </c>
      <c r="F32" s="42">
        <f t="shared" si="0"/>
        <v>145.50421228268223</v>
      </c>
      <c r="G32" s="42">
        <f t="shared" si="1"/>
        <v>42.286409438267761</v>
      </c>
      <c r="H32" s="40">
        <f t="shared" si="2"/>
        <v>36.951070549970957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3733142290.9700003</v>
      </c>
      <c r="D33" s="33">
        <f>D34+D35+D36+D37</f>
        <v>1392962102.1700001</v>
      </c>
      <c r="E33" s="33">
        <f>E34+E35+E36+E37</f>
        <v>961960107.14999998</v>
      </c>
      <c r="F33" s="42">
        <f t="shared" si="0"/>
        <v>144.80456017006048</v>
      </c>
      <c r="G33" s="42">
        <f t="shared" si="1"/>
        <v>42.761956919656505</v>
      </c>
      <c r="H33" s="40">
        <f t="shared" si="2"/>
        <v>37.313394282864586</v>
      </c>
    </row>
    <row r="34" spans="1:8">
      <c r="A34" s="47" t="s">
        <v>57</v>
      </c>
      <c r="B34" s="48">
        <v>0</v>
      </c>
      <c r="C34" s="48">
        <v>2187360</v>
      </c>
      <c r="D34" s="48">
        <v>1087933.1200000001</v>
      </c>
      <c r="E34" s="48">
        <v>3085710.19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1922539468.53</v>
      </c>
      <c r="D35" s="48">
        <v>225029039.36000001</v>
      </c>
      <c r="E35" s="48">
        <v>84769648.310000002</v>
      </c>
      <c r="F35" s="39">
        <f t="shared" si="0"/>
        <v>265.45944668435538</v>
      </c>
      <c r="G35" s="39">
        <f t="shared" si="1"/>
        <v>13.16571988902874</v>
      </c>
      <c r="H35" s="40">
        <f t="shared" si="2"/>
        <v>11.704781256431646</v>
      </c>
    </row>
    <row r="36" spans="1:8">
      <c r="A36" s="47" t="s">
        <v>59</v>
      </c>
      <c r="B36" s="48">
        <v>1402918081.01</v>
      </c>
      <c r="C36" s="48">
        <v>1395726370.6400001</v>
      </c>
      <c r="D36" s="48">
        <v>831306776.36000001</v>
      </c>
      <c r="E36" s="48">
        <v>803635934.75999999</v>
      </c>
      <c r="F36" s="39">
        <f t="shared" si="0"/>
        <v>103.44320610902793</v>
      </c>
      <c r="G36" s="39">
        <f t="shared" si="1"/>
        <v>59.255546536367895</v>
      </c>
      <c r="H36" s="40">
        <f t="shared" si="2"/>
        <v>59.560870514957053</v>
      </c>
    </row>
    <row r="37" spans="1:8">
      <c r="A37" s="47" t="s">
        <v>60</v>
      </c>
      <c r="B37" s="48">
        <v>145357488</v>
      </c>
      <c r="C37" s="48">
        <v>412689091.80000001</v>
      </c>
      <c r="D37" s="48">
        <v>335538353.32999998</v>
      </c>
      <c r="E37" s="48">
        <v>70468813.890000001</v>
      </c>
      <c r="F37" s="39">
        <f t="shared" si="0"/>
        <v>476.15155528765774</v>
      </c>
      <c r="G37" s="39">
        <f t="shared" si="1"/>
        <v>230.8366482846759</v>
      </c>
      <c r="H37" s="40">
        <f t="shared" si="2"/>
        <v>81.305360378318582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91819360.909999996</v>
      </c>
      <c r="E41" s="33">
        <v>55515446.600000001</v>
      </c>
      <c r="F41" s="39">
        <f t="shared" si="0"/>
        <v>165.39425787488847</v>
      </c>
      <c r="G41" s="39">
        <f t="shared" si="1"/>
        <v>-246.30569509272075</v>
      </c>
      <c r="H41" s="40">
        <f t="shared" si="2"/>
        <v>-112.41757661176311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80</v>
      </c>
      <c r="B1" s="90"/>
      <c r="C1" s="90"/>
      <c r="D1" s="90"/>
      <c r="E1" s="90"/>
      <c r="F1" s="90"/>
      <c r="G1" s="90"/>
      <c r="H1" s="90"/>
    </row>
    <row r="2" spans="1:8" ht="35.25" customHeight="1">
      <c r="A2" s="91" t="s">
        <v>2</v>
      </c>
      <c r="B2" s="92" t="s">
        <v>65</v>
      </c>
      <c r="C2" s="92"/>
      <c r="D2" s="93" t="s">
        <v>76</v>
      </c>
      <c r="E2" s="94" t="s">
        <v>81</v>
      </c>
      <c r="F2" s="91" t="s">
        <v>70</v>
      </c>
      <c r="G2" s="92" t="s">
        <v>71</v>
      </c>
      <c r="H2" s="92"/>
    </row>
    <row r="3" spans="1:8" ht="51" customHeight="1">
      <c r="A3" s="91"/>
      <c r="B3" s="34" t="s">
        <v>66</v>
      </c>
      <c r="C3" s="35" t="s">
        <v>67</v>
      </c>
      <c r="D3" s="93"/>
      <c r="E3" s="94"/>
      <c r="F3" s="91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4294733388.6600003</v>
      </c>
      <c r="D4" s="38">
        <f>D5+D32</f>
        <v>1530675285.4100001</v>
      </c>
      <c r="E4" s="38">
        <f>E5+E32</f>
        <v>1065393664.0699999</v>
      </c>
      <c r="F4" s="39">
        <f>D4/E4*100</f>
        <v>143.67227223433437</v>
      </c>
      <c r="G4" s="39">
        <f>D4/B4*100</f>
        <v>40.110935729206872</v>
      </c>
      <c r="H4" s="40">
        <f>D4/C4*100</f>
        <v>35.640752216462637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277775918.10999995</v>
      </c>
      <c r="E5" s="41">
        <f>E6+E20</f>
        <v>252447724.61000001</v>
      </c>
      <c r="F5" s="42">
        <f t="shared" ref="F5:F41" si="0">D5/E5*100</f>
        <v>110.03304487656953</v>
      </c>
      <c r="G5" s="42">
        <f t="shared" ref="G5:G41" si="1">D5/B5*100</f>
        <v>53.234309329959103</v>
      </c>
      <c r="H5" s="40">
        <f t="shared" ref="H5:H41" si="2">D5/C5*100</f>
        <v>53.234309329959103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239258904.82999998</v>
      </c>
      <c r="E6" s="41">
        <f>E7+E10+E11+E17+E18+E19</f>
        <v>213915002.40000001</v>
      </c>
      <c r="F6" s="42">
        <f t="shared" si="0"/>
        <v>111.84765077047257</v>
      </c>
      <c r="G6" s="42">
        <f t="shared" si="1"/>
        <v>51.858865390784537</v>
      </c>
      <c r="H6" s="40">
        <f t="shared" si="2"/>
        <v>51.858865390784537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143740328.70999998</v>
      </c>
      <c r="E7" s="44">
        <f>E8+E9</f>
        <v>129300503.93000001</v>
      </c>
      <c r="F7" s="39">
        <f t="shared" si="0"/>
        <v>111.16764772070596</v>
      </c>
      <c r="G7" s="39">
        <f t="shared" si="1"/>
        <v>47.070666006910379</v>
      </c>
      <c r="H7" s="40">
        <f t="shared" si="2"/>
        <v>47.070666006910379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7075777.4800000004</v>
      </c>
      <c r="E8" s="44">
        <v>3589334.54</v>
      </c>
      <c r="F8" s="39">
        <f t="shared" si="0"/>
        <v>197.13340735299641</v>
      </c>
      <c r="G8" s="39">
        <f t="shared" si="1"/>
        <v>78.345019907967171</v>
      </c>
      <c r="H8" s="40">
        <f t="shared" si="2"/>
        <v>78.345019907967171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136664551.22999999</v>
      </c>
      <c r="E9" s="44">
        <v>125711169.39</v>
      </c>
      <c r="F9" s="39">
        <f t="shared" si="0"/>
        <v>108.71313336209512</v>
      </c>
      <c r="G9" s="39">
        <f t="shared" si="1"/>
        <v>46.117516236623111</v>
      </c>
      <c r="H9" s="40">
        <f t="shared" si="2"/>
        <v>46.117516236623111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17283271.510000002</v>
      </c>
      <c r="E10" s="44">
        <v>13719129.050000001</v>
      </c>
      <c r="F10" s="39">
        <f t="shared" si="0"/>
        <v>125.97936390138412</v>
      </c>
      <c r="G10" s="39">
        <f t="shared" si="1"/>
        <v>54.156824163969056</v>
      </c>
      <c r="H10" s="40">
        <f t="shared" si="2"/>
        <v>54.156824163969056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60875104.909999996</v>
      </c>
      <c r="E11" s="44">
        <f>E12+E13+E14+E15+E16</f>
        <v>56596294.939999998</v>
      </c>
      <c r="F11" s="39">
        <f t="shared" si="0"/>
        <v>107.56022982517872</v>
      </c>
      <c r="G11" s="39">
        <f t="shared" si="1"/>
        <v>62.505873139263677</v>
      </c>
      <c r="H11" s="40">
        <f t="shared" si="2"/>
        <v>62.505873139263677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49533671.210000001</v>
      </c>
      <c r="E12" s="44">
        <v>41077471.600000001</v>
      </c>
      <c r="F12" s="39">
        <f t="shared" si="0"/>
        <v>120.58597883614628</v>
      </c>
      <c r="G12" s="39">
        <f t="shared" si="1"/>
        <v>58.965448201210954</v>
      </c>
      <c r="H12" s="40">
        <f t="shared" si="2"/>
        <v>58.965448201210954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769924.08</v>
      </c>
      <c r="E13" s="44">
        <v>6181631.0099999998</v>
      </c>
      <c r="F13" s="39">
        <f t="shared" si="0"/>
        <v>12.455031346168946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83591.58</v>
      </c>
      <c r="E14" s="44">
        <v>115759.67999999999</v>
      </c>
      <c r="F14" s="39"/>
      <c r="G14" s="39">
        <f t="shared" si="1"/>
        <v>32.78101176470588</v>
      </c>
      <c r="H14" s="40">
        <f t="shared" si="2"/>
        <v>32.78101176470588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10487918.039999999</v>
      </c>
      <c r="E15" s="44">
        <v>9221432.6500000004</v>
      </c>
      <c r="F15" s="39">
        <f t="shared" si="0"/>
        <v>113.73414997505836</v>
      </c>
      <c r="G15" s="39">
        <f t="shared" si="1"/>
        <v>79.868721540643733</v>
      </c>
      <c r="H15" s="40">
        <f t="shared" si="2"/>
        <v>79.868721540643733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12173262.140000001</v>
      </c>
      <c r="E17" s="44">
        <v>10257577.17</v>
      </c>
      <c r="F17" s="39">
        <f t="shared" si="0"/>
        <v>118.67580363521652</v>
      </c>
      <c r="G17" s="39">
        <f t="shared" si="1"/>
        <v>70.151415223756757</v>
      </c>
      <c r="H17" s="40">
        <f t="shared" si="2"/>
        <v>70.151415223756757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5185200.76</v>
      </c>
      <c r="E18" s="44">
        <v>4031134.46</v>
      </c>
      <c r="F18" s="39">
        <f t="shared" si="0"/>
        <v>128.62882177341214</v>
      </c>
      <c r="G18" s="39">
        <f t="shared" si="1"/>
        <v>55.534500315950687</v>
      </c>
      <c r="H18" s="40">
        <f t="shared" si="2"/>
        <v>55.534500315950687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38517013.279999994</v>
      </c>
      <c r="E20" s="41">
        <f>E21+E22+E23+E26+E28+E29</f>
        <v>38532722.210000001</v>
      </c>
      <c r="F20" s="42">
        <f t="shared" si="0"/>
        <v>99.959232234062284</v>
      </c>
      <c r="G20" s="42">
        <f t="shared" si="1"/>
        <v>63.734870179856628</v>
      </c>
      <c r="H20" s="40">
        <f t="shared" si="2"/>
        <v>63.734870179856628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13524430.09</v>
      </c>
      <c r="E21" s="44">
        <v>7950315.0700000003</v>
      </c>
      <c r="F21" s="39">
        <f t="shared" si="0"/>
        <v>170.11187570456877</v>
      </c>
      <c r="G21" s="39">
        <f t="shared" si="1"/>
        <v>74.17004928334454</v>
      </c>
      <c r="H21" s="40">
        <f t="shared" si="2"/>
        <v>74.17004928334454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1203258.73</v>
      </c>
      <c r="E22" s="44">
        <v>1087485.99</v>
      </c>
      <c r="F22" s="39">
        <f t="shared" si="0"/>
        <v>110.64590634404404</v>
      </c>
      <c r="G22" s="39">
        <f t="shared" si="1"/>
        <v>71.836342089552247</v>
      </c>
      <c r="H22" s="40">
        <f t="shared" si="2"/>
        <v>71.836342089552247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11668850.280000001</v>
      </c>
      <c r="E23" s="44">
        <f>E24+E25</f>
        <v>11983638.33</v>
      </c>
      <c r="F23" s="39">
        <f t="shared" si="0"/>
        <v>97.373184659520689</v>
      </c>
      <c r="G23" s="39">
        <f t="shared" si="1"/>
        <v>51.198479601955128</v>
      </c>
      <c r="H23" s="40">
        <f t="shared" si="2"/>
        <v>51.198479601955128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11176806.050000001</v>
      </c>
      <c r="E24" s="44">
        <v>10670856.380000001</v>
      </c>
      <c r="F24" s="39">
        <f t="shared" si="0"/>
        <v>104.74141579628306</v>
      </c>
      <c r="G24" s="39">
        <f t="shared" si="1"/>
        <v>49.039576550804256</v>
      </c>
      <c r="H24" s="40">
        <f t="shared" si="2"/>
        <v>49.039576550804256</v>
      </c>
    </row>
    <row r="25" spans="1:8" ht="15" customHeight="1" outlineLevel="3">
      <c r="A25" s="43" t="s">
        <v>42</v>
      </c>
      <c r="B25" s="44"/>
      <c r="C25" s="44"/>
      <c r="D25" s="44">
        <v>492044.23</v>
      </c>
      <c r="E25" s="44">
        <v>1312781.95</v>
      </c>
      <c r="F25" s="39">
        <f t="shared" si="0"/>
        <v>37.481032550759856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11232098.189999999</v>
      </c>
      <c r="E26" s="44">
        <v>15116488.51</v>
      </c>
      <c r="F26" s="39">
        <f t="shared" si="0"/>
        <v>74.303620067382951</v>
      </c>
      <c r="G26" s="39">
        <f t="shared" si="1"/>
        <v>72.782424636635369</v>
      </c>
      <c r="H26" s="40">
        <f t="shared" si="2"/>
        <v>72.782424636635369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11214542.189999999</v>
      </c>
      <c r="E27" s="44">
        <v>15116488.51</v>
      </c>
      <c r="F27" s="39">
        <f t="shared" si="0"/>
        <v>74.187481984200573</v>
      </c>
      <c r="G27" s="39">
        <f t="shared" si="1"/>
        <v>75.10191367353957</v>
      </c>
      <c r="H27" s="40">
        <f t="shared" si="2"/>
        <v>75.10191367353957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876903.3</v>
      </c>
      <c r="E28" s="45">
        <v>2337025.9500000002</v>
      </c>
      <c r="F28" s="39">
        <f t="shared" si="0"/>
        <v>37.522189259387559</v>
      </c>
      <c r="G28" s="39">
        <f t="shared" si="1"/>
        <v>38.126230434782613</v>
      </c>
      <c r="H28" s="40">
        <f t="shared" si="2"/>
        <v>38.126230434782613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11472.689999999999</v>
      </c>
      <c r="E29" s="44">
        <f>E30+E31</f>
        <v>57768.36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9325.89</v>
      </c>
      <c r="E30" s="44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3772934718.5800004</v>
      </c>
      <c r="D32" s="33">
        <f>D33+D38+D39+D40</f>
        <v>1252899367.3000002</v>
      </c>
      <c r="E32" s="33">
        <f>E33+E38+E39+E40</f>
        <v>812945939.45999992</v>
      </c>
      <c r="F32" s="42">
        <f t="shared" si="0"/>
        <v>154.11841138320216</v>
      </c>
      <c r="G32" s="42">
        <f t="shared" si="1"/>
        <v>38.032270625301969</v>
      </c>
      <c r="H32" s="40">
        <f t="shared" si="2"/>
        <v>33.207554881085969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3736108518.5800004</v>
      </c>
      <c r="D33" s="33">
        <f>D34+D35+D36+D37</f>
        <v>1252817752.6600001</v>
      </c>
      <c r="E33" s="33">
        <f>E34+E35+E36+E37</f>
        <v>817515401.38</v>
      </c>
      <c r="F33" s="42">
        <f t="shared" si="0"/>
        <v>153.24699088790152</v>
      </c>
      <c r="G33" s="42">
        <f t="shared" si="1"/>
        <v>38.459724556734308</v>
      </c>
      <c r="H33" s="40">
        <f t="shared" si="2"/>
        <v>33.53269174141024</v>
      </c>
    </row>
    <row r="34" spans="1:8">
      <c r="A34" s="47" t="s">
        <v>57</v>
      </c>
      <c r="B34" s="48">
        <v>0</v>
      </c>
      <c r="C34" s="48">
        <v>2187360</v>
      </c>
      <c r="D34" s="48">
        <v>909713.12</v>
      </c>
      <c r="E34" s="48">
        <v>2907490.19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1922546124.6400001</v>
      </c>
      <c r="D35" s="48">
        <v>162076634.03999999</v>
      </c>
      <c r="E35" s="48">
        <v>62163666.710000001</v>
      </c>
      <c r="F35" s="39">
        <f t="shared" si="0"/>
        <v>260.72566600053443</v>
      </c>
      <c r="G35" s="39">
        <f t="shared" si="1"/>
        <v>9.4825786502760305</v>
      </c>
      <c r="H35" s="40">
        <f t="shared" si="2"/>
        <v>8.4303118641873471</v>
      </c>
    </row>
    <row r="36" spans="1:8">
      <c r="A36" s="47" t="s">
        <v>59</v>
      </c>
      <c r="B36" s="48">
        <v>1402918081.01</v>
      </c>
      <c r="C36" s="48">
        <v>1398770789.6400001</v>
      </c>
      <c r="D36" s="48">
        <v>763801153.83000004</v>
      </c>
      <c r="E36" s="48">
        <v>731643623.36000001</v>
      </c>
      <c r="F36" s="39">
        <f t="shared" si="0"/>
        <v>104.39524509518989</v>
      </c>
      <c r="G36" s="39">
        <f t="shared" si="1"/>
        <v>54.443745801616458</v>
      </c>
      <c r="H36" s="40">
        <f t="shared" si="2"/>
        <v>54.605169016045764</v>
      </c>
    </row>
    <row r="37" spans="1:8">
      <c r="A37" s="47" t="s">
        <v>60</v>
      </c>
      <c r="B37" s="48">
        <v>145357488</v>
      </c>
      <c r="C37" s="48">
        <v>412604244.30000001</v>
      </c>
      <c r="D37" s="48">
        <v>326030251.67000002</v>
      </c>
      <c r="E37" s="48">
        <v>20800621.120000001</v>
      </c>
      <c r="F37" s="39">
        <f t="shared" si="0"/>
        <v>1567.4063278645019</v>
      </c>
      <c r="G37" s="39">
        <f t="shared" si="1"/>
        <v>224.2954636571595</v>
      </c>
      <c r="H37" s="40">
        <f t="shared" si="2"/>
        <v>79.017667940649432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82033379.629999995</v>
      </c>
      <c r="E41" s="33">
        <v>56269621.549999997</v>
      </c>
      <c r="F41" s="39">
        <f t="shared" si="0"/>
        <v>145.78626507574228</v>
      </c>
      <c r="G41" s="39">
        <f t="shared" si="1"/>
        <v>-220.05477265712096</v>
      </c>
      <c r="H41" s="40">
        <f t="shared" si="2"/>
        <v>-100.43626581453378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3" width="17.28515625" style="2" bestFit="1" customWidth="1"/>
    <col min="4" max="4" width="15.7109375" style="2" customWidth="1"/>
    <col min="5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79</v>
      </c>
      <c r="B1" s="90"/>
      <c r="C1" s="90"/>
      <c r="D1" s="90"/>
      <c r="E1" s="90"/>
      <c r="F1" s="90"/>
      <c r="G1" s="90"/>
      <c r="H1" s="90"/>
    </row>
    <row r="2" spans="1:8" ht="35.25" customHeight="1">
      <c r="A2" s="91" t="s">
        <v>2</v>
      </c>
      <c r="B2" s="92" t="s">
        <v>65</v>
      </c>
      <c r="C2" s="92"/>
      <c r="D2" s="91" t="s">
        <v>76</v>
      </c>
      <c r="E2" s="96" t="s">
        <v>69</v>
      </c>
      <c r="F2" s="91" t="s">
        <v>70</v>
      </c>
      <c r="G2" s="92" t="s">
        <v>71</v>
      </c>
      <c r="H2" s="92"/>
    </row>
    <row r="3" spans="1:8" ht="51" customHeight="1">
      <c r="A3" s="91"/>
      <c r="B3" s="49" t="s">
        <v>66</v>
      </c>
      <c r="C3" s="35" t="s">
        <v>67</v>
      </c>
      <c r="D3" s="91"/>
      <c r="E3" s="96"/>
      <c r="F3" s="91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4290611221.6700001</v>
      </c>
      <c r="D4" s="38">
        <f>D5+D32</f>
        <v>1154670568.5899999</v>
      </c>
      <c r="E4" s="38">
        <f>E5+E32</f>
        <v>836279735.79999995</v>
      </c>
      <c r="F4" s="39">
        <f>D4/E4*100</f>
        <v>138.07228839347897</v>
      </c>
      <c r="G4" s="39">
        <f>D4/B4*100</f>
        <v>30.257832870617317</v>
      </c>
      <c r="H4" s="40">
        <f>D4/C4*100</f>
        <v>26.911563619613542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230735988.91000006</v>
      </c>
      <c r="E5" s="41">
        <f>E6+E20</f>
        <v>210674716.11000001</v>
      </c>
      <c r="F5" s="42">
        <f t="shared" ref="F5:F41" si="0">D5/E5*100</f>
        <v>109.5223922312184</v>
      </c>
      <c r="G5" s="42">
        <f t="shared" ref="G5:G41" si="1">D5/B5*100</f>
        <v>44.219351665772663</v>
      </c>
      <c r="H5" s="40">
        <f t="shared" ref="H5:H41" si="2">D5/C5*100</f>
        <v>44.219351665772663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199728204.22000006</v>
      </c>
      <c r="E6" s="41">
        <f>E7+E10+E11+E17+E18+E19</f>
        <v>181010380.10000002</v>
      </c>
      <c r="F6" s="42">
        <f t="shared" si="0"/>
        <v>110.34074626530219</v>
      </c>
      <c r="G6" s="42">
        <f t="shared" si="1"/>
        <v>43.290669012915195</v>
      </c>
      <c r="H6" s="40">
        <f t="shared" si="2"/>
        <v>43.290669012915195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115741020.97</v>
      </c>
      <c r="E7" s="44">
        <f>E8+E9</f>
        <v>105869143.47999999</v>
      </c>
      <c r="F7" s="39">
        <f t="shared" si="0"/>
        <v>109.32460315206474</v>
      </c>
      <c r="G7" s="39">
        <f t="shared" si="1"/>
        <v>37.901728695564501</v>
      </c>
      <c r="H7" s="40">
        <f t="shared" si="2"/>
        <v>37.901728695564501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5866820.9100000001</v>
      </c>
      <c r="E8" s="44">
        <v>3143651.41</v>
      </c>
      <c r="F8" s="39">
        <f t="shared" si="0"/>
        <v>186.62441043359829</v>
      </c>
      <c r="G8" s="39">
        <f t="shared" si="1"/>
        <v>64.959109057571453</v>
      </c>
      <c r="H8" s="40">
        <f t="shared" si="2"/>
        <v>64.959109057571453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109874200.06</v>
      </c>
      <c r="E9" s="44">
        <v>102725492.06999999</v>
      </c>
      <c r="F9" s="39">
        <f t="shared" si="0"/>
        <v>106.95903990912858</v>
      </c>
      <c r="G9" s="39">
        <f t="shared" si="1"/>
        <v>37.077099801288583</v>
      </c>
      <c r="H9" s="40">
        <f t="shared" si="2"/>
        <v>37.077099801288583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14259415.01</v>
      </c>
      <c r="E10" s="44">
        <v>11384067.560000001</v>
      </c>
      <c r="F10" s="39">
        <f t="shared" si="0"/>
        <v>125.25764569513851</v>
      </c>
      <c r="G10" s="39">
        <f t="shared" si="1"/>
        <v>44.681623553203728</v>
      </c>
      <c r="H10" s="40">
        <f t="shared" si="2"/>
        <v>44.681623553203728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53900192.75</v>
      </c>
      <c r="E11" s="44">
        <f>E12+E13+E14+E15+E16</f>
        <v>50607872.260000005</v>
      </c>
      <c r="F11" s="39">
        <f t="shared" si="0"/>
        <v>106.50555011102929</v>
      </c>
      <c r="G11" s="39">
        <f t="shared" si="1"/>
        <v>55.344111771048773</v>
      </c>
      <c r="H11" s="40">
        <f t="shared" si="2"/>
        <v>55.344111771048773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44603702.670000002</v>
      </c>
      <c r="E12" s="44">
        <v>36740780.920000002</v>
      </c>
      <c r="F12" s="39">
        <f t="shared" si="0"/>
        <v>121.40107410106731</v>
      </c>
      <c r="G12" s="39">
        <f t="shared" si="1"/>
        <v>53.09675731927441</v>
      </c>
      <c r="H12" s="40">
        <f t="shared" si="2"/>
        <v>53.09675731927441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-126562.32</v>
      </c>
      <c r="E13" s="44">
        <v>6011792.3799999999</v>
      </c>
      <c r="F13" s="39">
        <f t="shared" si="0"/>
        <v>-2.105234379368238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84689.91</v>
      </c>
      <c r="E14" s="44">
        <v>115719.08</v>
      </c>
      <c r="F14" s="39"/>
      <c r="G14" s="39">
        <f t="shared" si="1"/>
        <v>33.211729411764708</v>
      </c>
      <c r="H14" s="40">
        <f t="shared" si="2"/>
        <v>33.211729411764708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9338362.4900000002</v>
      </c>
      <c r="E15" s="44">
        <v>7739579.8799999999</v>
      </c>
      <c r="F15" s="39">
        <f t="shared" si="0"/>
        <v>120.65722732743474</v>
      </c>
      <c r="G15" s="39">
        <f t="shared" si="1"/>
        <v>71.114502469872704</v>
      </c>
      <c r="H15" s="40">
        <f t="shared" si="2"/>
        <v>71.114502469872704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11749644.83</v>
      </c>
      <c r="E17" s="44">
        <v>9895261.3399999999</v>
      </c>
      <c r="F17" s="39">
        <f t="shared" si="0"/>
        <v>118.74011636765927</v>
      </c>
      <c r="G17" s="39">
        <f t="shared" si="1"/>
        <v>67.7102163513417</v>
      </c>
      <c r="H17" s="40">
        <f t="shared" si="2"/>
        <v>67.7102163513417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4076193.86</v>
      </c>
      <c r="E18" s="44">
        <v>3243672.61</v>
      </c>
      <c r="F18" s="39">
        <f t="shared" si="0"/>
        <v>125.66600733481546</v>
      </c>
      <c r="G18" s="39">
        <f t="shared" si="1"/>
        <v>43.656822499973224</v>
      </c>
      <c r="H18" s="40">
        <f t="shared" si="2"/>
        <v>43.656822499973224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31007784.690000001</v>
      </c>
      <c r="E20" s="41">
        <f>E21+E22+E23+E26+E28+E29</f>
        <v>29664336.009999994</v>
      </c>
      <c r="F20" s="42">
        <f t="shared" si="0"/>
        <v>104.52883448848181</v>
      </c>
      <c r="G20" s="42">
        <f t="shared" si="1"/>
        <v>51.309199844118766</v>
      </c>
      <c r="H20" s="40">
        <f t="shared" si="2"/>
        <v>51.309199844118766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9827777.6199999992</v>
      </c>
      <c r="E21" s="44">
        <v>3892316.14</v>
      </c>
      <c r="F21" s="39">
        <f t="shared" si="0"/>
        <v>252.49176239831326</v>
      </c>
      <c r="G21" s="39">
        <f t="shared" si="1"/>
        <v>53.897040065305291</v>
      </c>
      <c r="H21" s="40">
        <f t="shared" si="2"/>
        <v>53.897040065305291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1202736.56</v>
      </c>
      <c r="E22" s="44">
        <v>1084344.99</v>
      </c>
      <c r="F22" s="39">
        <f t="shared" si="0"/>
        <v>110.91825674410134</v>
      </c>
      <c r="G22" s="39">
        <f t="shared" si="1"/>
        <v>71.805167761194028</v>
      </c>
      <c r="H22" s="40">
        <f t="shared" si="2"/>
        <v>71.805167761194028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9630670.5600000005</v>
      </c>
      <c r="E23" s="44">
        <f>E24+E25</f>
        <v>10360824.149999999</v>
      </c>
      <c r="F23" s="39">
        <f t="shared" si="0"/>
        <v>92.95274604192565</v>
      </c>
      <c r="G23" s="39">
        <f t="shared" si="1"/>
        <v>42.255721719595989</v>
      </c>
      <c r="H23" s="40">
        <f t="shared" si="2"/>
        <v>42.255721719595989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9490697.3100000005</v>
      </c>
      <c r="E24" s="44">
        <v>9048042.1999999993</v>
      </c>
      <c r="F24" s="39">
        <f t="shared" si="0"/>
        <v>104.89227503823977</v>
      </c>
      <c r="G24" s="39">
        <f t="shared" si="1"/>
        <v>41.641572303588198</v>
      </c>
      <c r="H24" s="40">
        <f t="shared" si="2"/>
        <v>41.641572303588198</v>
      </c>
    </row>
    <row r="25" spans="1:8" ht="15" customHeight="1" outlineLevel="3">
      <c r="A25" s="43" t="s">
        <v>42</v>
      </c>
      <c r="B25" s="44"/>
      <c r="C25" s="44"/>
      <c r="D25" s="44">
        <v>139973.25</v>
      </c>
      <c r="E25" s="44">
        <v>1312781.95</v>
      </c>
      <c r="F25" s="39">
        <f t="shared" si="0"/>
        <v>10.662338098112944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9582915.3699999992</v>
      </c>
      <c r="E26" s="44">
        <v>13430556.27</v>
      </c>
      <c r="F26" s="39">
        <f t="shared" si="0"/>
        <v>71.351589445371502</v>
      </c>
      <c r="G26" s="39">
        <f t="shared" si="1"/>
        <v>62.095950722478477</v>
      </c>
      <c r="H26" s="40">
        <f t="shared" si="2"/>
        <v>62.095950722478477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9565359.3699999992</v>
      </c>
      <c r="E27" s="44">
        <v>13430556.27</v>
      </c>
      <c r="F27" s="39">
        <f t="shared" si="0"/>
        <v>71.220872596068574</v>
      </c>
      <c r="G27" s="39">
        <f t="shared" si="1"/>
        <v>64.057612115695548</v>
      </c>
      <c r="H27" s="40">
        <f t="shared" si="2"/>
        <v>64.057612115695548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761537.78</v>
      </c>
      <c r="E28" s="45">
        <v>855322.22</v>
      </c>
      <c r="F28" s="39">
        <f t="shared" si="0"/>
        <v>89.035191906975129</v>
      </c>
      <c r="G28" s="39">
        <f t="shared" si="1"/>
        <v>33.110338260869568</v>
      </c>
      <c r="H28" s="40">
        <f t="shared" si="2"/>
        <v>33.110338260869568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2146.8000000000002</v>
      </c>
      <c r="E29" s="44">
        <f>E30+E31</f>
        <v>40972.239999999998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0</v>
      </c>
      <c r="E30" s="44">
        <v>2460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38512.239999999998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3768812551.5900002</v>
      </c>
      <c r="D32" s="33">
        <f>D33+D38+D39+D40</f>
        <v>923934579.67999995</v>
      </c>
      <c r="E32" s="33">
        <f>E33+E38+E39+E40</f>
        <v>625605019.68999994</v>
      </c>
      <c r="F32" s="42">
        <f t="shared" si="0"/>
        <v>147.68656749874361</v>
      </c>
      <c r="G32" s="42">
        <f t="shared" si="1"/>
        <v>28.046410503175274</v>
      </c>
      <c r="H32" s="40">
        <f t="shared" si="2"/>
        <v>24.515270182121611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3731986351.5900002</v>
      </c>
      <c r="D33" s="33">
        <f>D34+D35+D36+D37</f>
        <v>923852965.03999996</v>
      </c>
      <c r="E33" s="33">
        <f>E34+E35+E36+E37</f>
        <v>630182979.61000001</v>
      </c>
      <c r="F33" s="42">
        <f t="shared" si="0"/>
        <v>146.60074850192603</v>
      </c>
      <c r="G33" s="42">
        <f t="shared" si="1"/>
        <v>28.360973087203227</v>
      </c>
      <c r="H33" s="40">
        <f t="shared" si="2"/>
        <v>24.754993132447968</v>
      </c>
    </row>
    <row r="34" spans="1:8">
      <c r="A34" s="47" t="s">
        <v>57</v>
      </c>
      <c r="B34" s="48">
        <v>0</v>
      </c>
      <c r="C34" s="48">
        <v>2187360</v>
      </c>
      <c r="D34" s="48">
        <v>729120</v>
      </c>
      <c r="E34" s="48">
        <v>2729120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1920088352.8199999</v>
      </c>
      <c r="D35" s="48">
        <v>78681375.890000001</v>
      </c>
      <c r="E35" s="48">
        <v>55809784.840000004</v>
      </c>
      <c r="F35" s="39">
        <f t="shared" si="0"/>
        <v>140.98132812296288</v>
      </c>
      <c r="G35" s="39">
        <f t="shared" si="1"/>
        <v>4.6033923372614058</v>
      </c>
      <c r="H35" s="40">
        <f t="shared" si="2"/>
        <v>4.0977997587684989</v>
      </c>
    </row>
    <row r="36" spans="1:8">
      <c r="A36" s="47" t="s">
        <v>59</v>
      </c>
      <c r="B36" s="48">
        <v>1402918081.01</v>
      </c>
      <c r="C36" s="48">
        <v>1398742122.6400001</v>
      </c>
      <c r="D36" s="48">
        <v>571493393.54999995</v>
      </c>
      <c r="E36" s="48">
        <v>554955406.78999996</v>
      </c>
      <c r="F36" s="39">
        <f t="shared" si="0"/>
        <v>102.98005687621998</v>
      </c>
      <c r="G36" s="39">
        <f t="shared" si="1"/>
        <v>40.736048760492551</v>
      </c>
      <c r="H36" s="40">
        <f t="shared" si="2"/>
        <v>40.857666634887458</v>
      </c>
    </row>
    <row r="37" spans="1:8">
      <c r="A37" s="47" t="s">
        <v>60</v>
      </c>
      <c r="B37" s="48">
        <v>145357488</v>
      </c>
      <c r="C37" s="48">
        <v>410968516.13</v>
      </c>
      <c r="D37" s="48">
        <v>272949075.60000002</v>
      </c>
      <c r="E37" s="48">
        <v>16688667.98</v>
      </c>
      <c r="F37" s="39">
        <f t="shared" si="0"/>
        <v>1635.5354179680912</v>
      </c>
      <c r="G37" s="39">
        <f t="shared" si="1"/>
        <v>187.77778795957181</v>
      </c>
      <c r="H37" s="40">
        <f t="shared" si="2"/>
        <v>66.416054974308338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/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945762.15</v>
      </c>
      <c r="F39" s="39">
        <f t="shared" si="0"/>
        <v>69.149654593387993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88289912</v>
      </c>
      <c r="E41" s="33">
        <v>49359589.409999996</v>
      </c>
      <c r="F41" s="39">
        <f t="shared" si="0"/>
        <v>178.87083959842042</v>
      </c>
      <c r="G41" s="39">
        <f t="shared" si="1"/>
        <v>-236.83793841857127</v>
      </c>
      <c r="H41" s="40">
        <f t="shared" si="2"/>
        <v>-108.0963518798012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7">
    <pageSetUpPr autoPageBreaks="0"/>
  </sheetPr>
  <dimension ref="A1:I43"/>
  <sheetViews>
    <sheetView showGridLines="0" showZeros="0" topLeftCell="B14" zoomScaleNormal="100" workbookViewId="0">
      <pane xSplit="1" topLeftCell="C1" activePane="topRight" state="frozen"/>
      <selection activeCell="B1" sqref="B1"/>
      <selection pane="topRight" activeCell="E7" sqref="E7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0" t="s">
        <v>78</v>
      </c>
      <c r="C1" s="90"/>
      <c r="D1" s="90"/>
      <c r="E1" s="90"/>
      <c r="F1" s="90"/>
      <c r="G1" s="90"/>
      <c r="H1" s="90"/>
      <c r="I1" s="90"/>
    </row>
    <row r="2" spans="1:9" ht="35.25" customHeight="1">
      <c r="A2" s="1"/>
      <c r="B2" s="97" t="s">
        <v>2</v>
      </c>
      <c r="C2" s="99" t="s">
        <v>65</v>
      </c>
      <c r="D2" s="100"/>
      <c r="E2" s="97" t="s">
        <v>76</v>
      </c>
      <c r="F2" s="101" t="s">
        <v>69</v>
      </c>
      <c r="G2" s="101" t="s">
        <v>70</v>
      </c>
      <c r="H2" s="104" t="s">
        <v>71</v>
      </c>
      <c r="I2" s="100"/>
    </row>
    <row r="3" spans="1:9" ht="51" customHeight="1">
      <c r="A3" s="3" t="s">
        <v>1</v>
      </c>
      <c r="B3" s="98"/>
      <c r="C3" s="21" t="s">
        <v>66</v>
      </c>
      <c r="D3" s="16" t="s">
        <v>67</v>
      </c>
      <c r="E3" s="98"/>
      <c r="F3" s="102"/>
      <c r="G3" s="103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4290599721.6700001</v>
      </c>
      <c r="E4" s="6">
        <f>E5+E32</f>
        <v>1023926893.72</v>
      </c>
      <c r="F4" s="18">
        <f>F5+F32</f>
        <v>696185125.98000002</v>
      </c>
      <c r="G4" s="26">
        <f>E4/F4*100</f>
        <v>147.07681269097026</v>
      </c>
      <c r="H4" s="26">
        <f>E4/C4*100</f>
        <v>26.831729901752709</v>
      </c>
      <c r="I4" s="27">
        <f>E4/D4*100</f>
        <v>23.864423627041678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180415846.31</v>
      </c>
      <c r="F5" s="25">
        <f>F6+F20</f>
        <v>176576509.97999999</v>
      </c>
      <c r="G5" s="28">
        <f t="shared" ref="G5:G41" si="0">E5/F5*100</f>
        <v>102.17431884367569</v>
      </c>
      <c r="H5" s="28">
        <f t="shared" ref="H5:H41" si="1">E5/C5*100</f>
        <v>34.57575817169856</v>
      </c>
      <c r="I5" s="27">
        <f t="shared" ref="I5:I41" si="2">E5/D5*100</f>
        <v>34.57575817169856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158930802.89000002</v>
      </c>
      <c r="F6" s="25">
        <f>F7+F10+F11+F17+F18+F19</f>
        <v>153861430.41999999</v>
      </c>
      <c r="G6" s="28">
        <f t="shared" si="0"/>
        <v>103.29476494282031</v>
      </c>
      <c r="H6" s="28">
        <f t="shared" si="1"/>
        <v>34.447917912931878</v>
      </c>
      <c r="I6" s="27">
        <f t="shared" si="2"/>
        <v>34.447917912931878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93630572.950000003</v>
      </c>
      <c r="F7" s="10">
        <f>F8+F9</f>
        <v>90170610.599999994</v>
      </c>
      <c r="G7" s="26">
        <f t="shared" si="0"/>
        <v>103.83712866861745</v>
      </c>
      <c r="H7" s="26">
        <f t="shared" si="1"/>
        <v>30.661217119218236</v>
      </c>
      <c r="I7" s="27">
        <f t="shared" si="2"/>
        <v>30.661217119218236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5152411.16</v>
      </c>
      <c r="F8" s="10">
        <v>2695991.05</v>
      </c>
      <c r="G8" s="26">
        <f t="shared" si="0"/>
        <v>191.11380803730788</v>
      </c>
      <c r="H8" s="26">
        <f t="shared" si="1"/>
        <v>57.048961198286896</v>
      </c>
      <c r="I8" s="27">
        <f t="shared" si="2"/>
        <v>57.048961198286896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88478161.790000007</v>
      </c>
      <c r="F9" s="10">
        <v>87474619.549999997</v>
      </c>
      <c r="G9" s="26">
        <f t="shared" si="0"/>
        <v>101.14723818767384</v>
      </c>
      <c r="H9" s="26">
        <f t="shared" si="1"/>
        <v>29.856996757482364</v>
      </c>
      <c r="I9" s="27">
        <f t="shared" si="2"/>
        <v>29.856996757482364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10333827</v>
      </c>
      <c r="F10" s="10">
        <v>8993038.0199999996</v>
      </c>
      <c r="G10" s="26">
        <f t="shared" si="0"/>
        <v>114.9091883857064</v>
      </c>
      <c r="H10" s="26">
        <f t="shared" si="1"/>
        <v>32.380863279042231</v>
      </c>
      <c r="I10" s="27">
        <f t="shared" si="2"/>
        <v>32.380863279042231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42035820.159999996</v>
      </c>
      <c r="F11" s="10">
        <f>F12+F13+F14+F15+F16</f>
        <v>43790690.670000002</v>
      </c>
      <c r="G11" s="26">
        <f t="shared" si="0"/>
        <v>95.992594583117125</v>
      </c>
      <c r="H11" s="26">
        <f t="shared" si="1"/>
        <v>43.161907418647317</v>
      </c>
      <c r="I11" s="27">
        <f t="shared" si="2"/>
        <v>43.161907418647317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33843718.07</v>
      </c>
      <c r="F12" s="10">
        <v>30840513.469999999</v>
      </c>
      <c r="G12" s="26">
        <f t="shared" si="0"/>
        <v>109.73785537948764</v>
      </c>
      <c r="H12" s="26">
        <f t="shared" si="1"/>
        <v>40.287948703266977</v>
      </c>
      <c r="I12" s="27">
        <f t="shared" si="2"/>
        <v>40.287948703266977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-143713.74</v>
      </c>
      <c r="F13" s="10">
        <v>5868738.9699999997</v>
      </c>
      <c r="G13" s="26">
        <f t="shared" si="0"/>
        <v>-2.4488010241150664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84689.91</v>
      </c>
      <c r="F14" s="10">
        <v>113038.95</v>
      </c>
      <c r="G14" s="26"/>
      <c r="H14" s="26">
        <f t="shared" si="1"/>
        <v>33.211729411764708</v>
      </c>
      <c r="I14" s="27">
        <f t="shared" si="2"/>
        <v>33.211729411764708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8251125.9199999999</v>
      </c>
      <c r="F15" s="10">
        <v>6968399.2800000003</v>
      </c>
      <c r="G15" s="26">
        <f t="shared" si="0"/>
        <v>118.40776609459726</v>
      </c>
      <c r="H15" s="26">
        <f t="shared" si="1"/>
        <v>62.834861598638867</v>
      </c>
      <c r="I15" s="27">
        <f t="shared" si="2"/>
        <v>62.834861598638867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9859007.6300000008</v>
      </c>
      <c r="F17" s="10">
        <v>8371017.1500000004</v>
      </c>
      <c r="G17" s="26">
        <f t="shared" si="0"/>
        <v>117.77550390038326</v>
      </c>
      <c r="H17" s="26">
        <f t="shared" si="1"/>
        <v>56.8149547748354</v>
      </c>
      <c r="I17" s="27">
        <f t="shared" si="2"/>
        <v>56.8149547748354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3069838.35</v>
      </c>
      <c r="F18" s="10">
        <v>2536012.35</v>
      </c>
      <c r="G18" s="26">
        <f t="shared" si="0"/>
        <v>121.04981862568611</v>
      </c>
      <c r="H18" s="26">
        <f t="shared" si="1"/>
        <v>32.878560871381296</v>
      </c>
      <c r="I18" s="27">
        <f t="shared" si="2"/>
        <v>32.878560871381296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21485043.420000002</v>
      </c>
      <c r="F20" s="25">
        <f>F21+F22+F23+F26+F28+F29</f>
        <v>22715079.560000002</v>
      </c>
      <c r="G20" s="28">
        <f t="shared" si="0"/>
        <v>94.584935805525305</v>
      </c>
      <c r="H20" s="28">
        <f t="shared" si="1"/>
        <v>35.551729912903653</v>
      </c>
      <c r="I20" s="27">
        <f t="shared" si="2"/>
        <v>35.551729912903653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7596192.5999999996</v>
      </c>
      <c r="F21" s="10">
        <v>3654572.48</v>
      </c>
      <c r="G21" s="26">
        <f t="shared" si="0"/>
        <v>207.8544793288653</v>
      </c>
      <c r="H21" s="26">
        <f t="shared" si="1"/>
        <v>41.658685486818698</v>
      </c>
      <c r="I21" s="27">
        <f t="shared" si="2"/>
        <v>41.658685486818698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1126149.8799999999</v>
      </c>
      <c r="F22" s="10">
        <v>1064615.82</v>
      </c>
      <c r="G22" s="26">
        <f t="shared" si="0"/>
        <v>105.77993101774497</v>
      </c>
      <c r="H22" s="26">
        <f t="shared" si="1"/>
        <v>67.232828656716421</v>
      </c>
      <c r="I22" s="27">
        <f t="shared" si="2"/>
        <v>67.232828656716421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7341889.1699999999</v>
      </c>
      <c r="F23" s="10">
        <f>F24+F25</f>
        <v>8214909.8200000003</v>
      </c>
      <c r="G23" s="26">
        <f t="shared" si="0"/>
        <v>89.372729961386227</v>
      </c>
      <c r="H23" s="26">
        <f t="shared" si="1"/>
        <v>32.21341896504822</v>
      </c>
      <c r="I23" s="27">
        <f t="shared" si="2"/>
        <v>32.21341896504822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7293534.7199999997</v>
      </c>
      <c r="F24" s="10">
        <v>6902127.8700000001</v>
      </c>
      <c r="G24" s="26">
        <f t="shared" si="0"/>
        <v>105.67081423833429</v>
      </c>
      <c r="H24" s="26">
        <f t="shared" si="1"/>
        <v>32.001258018375353</v>
      </c>
      <c r="I24" s="27">
        <f t="shared" si="2"/>
        <v>32.001258018375353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48354.45</v>
      </c>
      <c r="F25" s="10">
        <v>1312781.95</v>
      </c>
      <c r="G25" s="26">
        <f t="shared" si="0"/>
        <v>3.6833573161178821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4700239.4000000004</v>
      </c>
      <c r="F26" s="10">
        <v>9051952.0700000003</v>
      </c>
      <c r="G26" s="26">
        <f t="shared" si="0"/>
        <v>51.925146793226453</v>
      </c>
      <c r="H26" s="26">
        <f t="shared" si="1"/>
        <v>30.456893638021544</v>
      </c>
      <c r="I26" s="27">
        <f t="shared" si="2"/>
        <v>30.456893638021544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4682683.4000000004</v>
      </c>
      <c r="F27" s="10">
        <v>9051952.0700000003</v>
      </c>
      <c r="G27" s="26">
        <f t="shared" si="0"/>
        <v>51.731199677021714</v>
      </c>
      <c r="H27" s="26">
        <f t="shared" si="1"/>
        <v>31.359147659269439</v>
      </c>
      <c r="I27" s="27">
        <f t="shared" si="2"/>
        <v>31.359147659269439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718425.57</v>
      </c>
      <c r="F28" s="20">
        <v>699065.19</v>
      </c>
      <c r="G28" s="26">
        <f t="shared" si="0"/>
        <v>102.76946703640041</v>
      </c>
      <c r="H28" s="26">
        <f t="shared" si="1"/>
        <v>31.235894347826083</v>
      </c>
      <c r="I28" s="27">
        <f t="shared" si="2"/>
        <v>31.235894347826083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29964.18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0</v>
      </c>
      <c r="F30" s="10">
        <v>1080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28884.18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3768801051.5900002</v>
      </c>
      <c r="E32" s="24">
        <f>E33+E38+E39+E40</f>
        <v>843511047.40999997</v>
      </c>
      <c r="F32" s="24">
        <f>F33+F38+F39+F40</f>
        <v>519608616</v>
      </c>
      <c r="G32" s="28">
        <f t="shared" si="0"/>
        <v>162.33584691174559</v>
      </c>
      <c r="H32" s="28">
        <f t="shared" si="1"/>
        <v>25.605121423010104</v>
      </c>
      <c r="I32" s="27">
        <f t="shared" si="2"/>
        <v>22.38141615499007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3731974851.5900002</v>
      </c>
      <c r="E33" s="24">
        <f>E34+E35+E36+E37</f>
        <v>843429432.76999998</v>
      </c>
      <c r="F33" s="24">
        <f>F34+F35+F36+F37</f>
        <v>524186575.92000002</v>
      </c>
      <c r="G33" s="28">
        <f t="shared" si="0"/>
        <v>160.90252431392329</v>
      </c>
      <c r="H33" s="28">
        <f t="shared" si="1"/>
        <v>25.892084940929283</v>
      </c>
      <c r="I33" s="27">
        <f t="shared" si="2"/>
        <v>22.600083502991954</v>
      </c>
    </row>
    <row r="34" spans="2:9">
      <c r="B34" s="11" t="s">
        <v>57</v>
      </c>
      <c r="C34" s="12">
        <v>0</v>
      </c>
      <c r="D34" s="12">
        <v>2187360</v>
      </c>
      <c r="E34" s="12">
        <v>546840</v>
      </c>
      <c r="F34" s="12">
        <v>2729120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1920098352.8199999</v>
      </c>
      <c r="E35" s="12">
        <v>63108298.359999999</v>
      </c>
      <c r="F35" s="12">
        <v>36120204.68</v>
      </c>
      <c r="G35" s="26">
        <f t="shared" si="0"/>
        <v>174.71744393226953</v>
      </c>
      <c r="H35" s="26">
        <f t="shared" si="1"/>
        <v>3.6922620353535685</v>
      </c>
      <c r="I35" s="27">
        <f t="shared" si="2"/>
        <v>3.2867221758361724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509601820.27999997</v>
      </c>
      <c r="F36" s="12">
        <v>473025892.31</v>
      </c>
      <c r="G36" s="26">
        <f t="shared" si="0"/>
        <v>107.73233105515286</v>
      </c>
      <c r="H36" s="26">
        <f t="shared" si="1"/>
        <v>36.324417453734959</v>
      </c>
      <c r="I36" s="27">
        <f t="shared" si="2"/>
        <v>36.433424375924162</v>
      </c>
    </row>
    <row r="37" spans="2:9">
      <c r="B37" s="11" t="s">
        <v>60</v>
      </c>
      <c r="C37" s="12">
        <v>145357488</v>
      </c>
      <c r="D37" s="12">
        <v>410968516.13</v>
      </c>
      <c r="E37" s="12">
        <v>270172474.13</v>
      </c>
      <c r="F37" s="12">
        <v>12311358.93</v>
      </c>
      <c r="G37" s="26">
        <f t="shared" si="0"/>
        <v>2194.4975828107063</v>
      </c>
      <c r="H37" s="26">
        <f t="shared" si="1"/>
        <v>185.86759983771873</v>
      </c>
      <c r="I37" s="27">
        <f t="shared" si="2"/>
        <v>65.740431085610808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-572376.62</v>
      </c>
      <c r="F40" s="15">
        <v>-5523722.0700000003</v>
      </c>
      <c r="G40" s="26">
        <f t="shared" si="0"/>
        <v>10.362154589722143</v>
      </c>
      <c r="H40" s="26"/>
      <c r="I40" s="27">
        <f t="shared" si="2"/>
        <v>135.88917504969035</v>
      </c>
    </row>
    <row r="41" spans="2:9" s="7" customFormat="1" ht="14.25">
      <c r="B41" s="32" t="s">
        <v>64</v>
      </c>
      <c r="C41" s="33">
        <v>-37278618.700000003</v>
      </c>
      <c r="D41" s="33">
        <v>-81677050.579999998</v>
      </c>
      <c r="E41" s="33">
        <v>90610211.159999996</v>
      </c>
      <c r="F41" s="33">
        <v>43909948.950000003</v>
      </c>
      <c r="G41" s="26">
        <f t="shared" si="0"/>
        <v>206.35462651796135</v>
      </c>
      <c r="H41" s="26">
        <f t="shared" si="1"/>
        <v>-243.0621474716819</v>
      </c>
      <c r="I41" s="27">
        <f t="shared" si="2"/>
        <v>-110.9371733143697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topLeftCell="B21" zoomScaleNormal="100" workbookViewId="0">
      <pane xSplit="1" topLeftCell="C1" activePane="topRight" state="frozen"/>
      <selection activeCell="B1" sqref="B1"/>
      <selection pane="topRight" activeCell="E34" sqref="E34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0" t="s">
        <v>77</v>
      </c>
      <c r="C1" s="90"/>
      <c r="D1" s="90"/>
      <c r="E1" s="90"/>
      <c r="F1" s="90"/>
      <c r="G1" s="90"/>
      <c r="H1" s="90"/>
      <c r="I1" s="90"/>
    </row>
    <row r="2" spans="1:9" ht="35.25" customHeight="1">
      <c r="A2" s="1"/>
      <c r="B2" s="97" t="s">
        <v>2</v>
      </c>
      <c r="C2" s="99" t="s">
        <v>65</v>
      </c>
      <c r="D2" s="100"/>
      <c r="E2" s="97" t="s">
        <v>76</v>
      </c>
      <c r="F2" s="101" t="s">
        <v>69</v>
      </c>
      <c r="G2" s="101" t="s">
        <v>70</v>
      </c>
      <c r="H2" s="104" t="s">
        <v>71</v>
      </c>
      <c r="I2" s="100"/>
    </row>
    <row r="3" spans="1:9" ht="51" customHeight="1">
      <c r="A3" s="3" t="s">
        <v>1</v>
      </c>
      <c r="B3" s="98"/>
      <c r="C3" s="21" t="s">
        <v>66</v>
      </c>
      <c r="D3" s="16" t="s">
        <v>67</v>
      </c>
      <c r="E3" s="98"/>
      <c r="F3" s="102"/>
      <c r="G3" s="103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4293600263.2600002</v>
      </c>
      <c r="E4" s="6">
        <f>E5+E32</f>
        <v>766542570.6099999</v>
      </c>
      <c r="F4" s="18">
        <f>F5+F32</f>
        <v>463669832.23000002</v>
      </c>
      <c r="G4" s="26">
        <f>E4/F4*100</f>
        <v>165.32077727018523</v>
      </c>
      <c r="H4" s="26">
        <f>E4/C4*100</f>
        <v>20.087042677508862</v>
      </c>
      <c r="I4" s="27">
        <f>E4/D4*100</f>
        <v>17.853142435481111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124443783.06999999</v>
      </c>
      <c r="F5" s="25">
        <f>F6+F20</f>
        <v>111479541.84999999</v>
      </c>
      <c r="G5" s="28">
        <f t="shared" ref="G5:G41" si="0">E5/F5*100</f>
        <v>111.62925591983854</v>
      </c>
      <c r="H5" s="28">
        <f t="shared" ref="H5:H41" si="1">E5/C5*100</f>
        <v>23.849003496103354</v>
      </c>
      <c r="I5" s="27">
        <f t="shared" ref="I5:I41" si="2">E5/D5*100</f>
        <v>23.849003496103354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108025261.34999999</v>
      </c>
      <c r="F6" s="25">
        <f>F7+F10+F11+F17+F18+F19</f>
        <v>95860942.579999998</v>
      </c>
      <c r="G6" s="28">
        <f t="shared" si="0"/>
        <v>112.68954638104915</v>
      </c>
      <c r="H6" s="28">
        <f t="shared" si="1"/>
        <v>23.4142486405444</v>
      </c>
      <c r="I6" s="27">
        <f t="shared" si="2"/>
        <v>23.4142486405444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71671583.469999999</v>
      </c>
      <c r="F7" s="10">
        <f>F8+F9</f>
        <v>61129369.190000005</v>
      </c>
      <c r="G7" s="26">
        <f t="shared" si="0"/>
        <v>117.24574360849869</v>
      </c>
      <c r="H7" s="26">
        <f t="shared" si="1"/>
        <v>23.470303692634218</v>
      </c>
      <c r="I7" s="27">
        <f t="shared" si="2"/>
        <v>23.470303692634218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2879391.47</v>
      </c>
      <c r="F8" s="10">
        <v>1982389.92</v>
      </c>
      <c r="G8" s="26">
        <f t="shared" si="0"/>
        <v>145.24849228450478</v>
      </c>
      <c r="H8" s="26">
        <f t="shared" si="1"/>
        <v>31.88144096922348</v>
      </c>
      <c r="I8" s="27">
        <f t="shared" si="2"/>
        <v>31.88144096922348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68792192</v>
      </c>
      <c r="F9" s="10">
        <v>59146979.270000003</v>
      </c>
      <c r="G9" s="26">
        <f t="shared" si="0"/>
        <v>116.30719412731219</v>
      </c>
      <c r="H9" s="26">
        <f t="shared" si="1"/>
        <v>23.213957115870411</v>
      </c>
      <c r="I9" s="27">
        <f t="shared" si="2"/>
        <v>23.213957115870411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8230491.4000000004</v>
      </c>
      <c r="F10" s="10">
        <v>6538788.0199999996</v>
      </c>
      <c r="G10" s="26">
        <f t="shared" si="0"/>
        <v>125.87181867382209</v>
      </c>
      <c r="H10" s="26">
        <f t="shared" si="1"/>
        <v>25.790098551362718</v>
      </c>
      <c r="I10" s="27">
        <f t="shared" si="2"/>
        <v>25.790098551362718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19462363.830000002</v>
      </c>
      <c r="F11" s="10">
        <f>F12+F13+F14+F15+F16</f>
        <v>23039545.050000001</v>
      </c>
      <c r="G11" s="26">
        <f t="shared" si="0"/>
        <v>84.473733260631377</v>
      </c>
      <c r="H11" s="26">
        <f t="shared" si="1"/>
        <v>19.983736313008585</v>
      </c>
      <c r="I11" s="27">
        <f t="shared" si="2"/>
        <v>19.983736313008585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13167822.800000001</v>
      </c>
      <c r="F12" s="10">
        <v>12058824.130000001</v>
      </c>
      <c r="G12" s="26">
        <f t="shared" si="0"/>
        <v>109.19657387855113</v>
      </c>
      <c r="H12" s="26">
        <f t="shared" si="1"/>
        <v>15.675126722272372</v>
      </c>
      <c r="I12" s="27">
        <f t="shared" si="2"/>
        <v>15.675126722272372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-146222.12</v>
      </c>
      <c r="F13" s="10">
        <v>5486569.96</v>
      </c>
      <c r="G13" s="26">
        <f t="shared" si="0"/>
        <v>-2.6650916887242242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181904.45</v>
      </c>
      <c r="F14" s="10">
        <v>49508.35</v>
      </c>
      <c r="G14" s="26"/>
      <c r="H14" s="26">
        <f t="shared" si="1"/>
        <v>71.335078431372551</v>
      </c>
      <c r="I14" s="27">
        <f t="shared" si="2"/>
        <v>71.335078431372551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6258858.7000000002</v>
      </c>
      <c r="F15" s="10">
        <v>5444642.6100000003</v>
      </c>
      <c r="G15" s="26">
        <f t="shared" si="0"/>
        <v>114.95444509993283</v>
      </c>
      <c r="H15" s="26">
        <f t="shared" si="1"/>
        <v>47.663133976258216</v>
      </c>
      <c r="I15" s="27">
        <f t="shared" si="2"/>
        <v>47.663133976258216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6319012.71</v>
      </c>
      <c r="F17" s="10">
        <v>3453492.63</v>
      </c>
      <c r="G17" s="26">
        <f t="shared" si="0"/>
        <v>182.97455321339427</v>
      </c>
      <c r="H17" s="26">
        <f t="shared" si="1"/>
        <v>36.414863930910677</v>
      </c>
      <c r="I17" s="27">
        <f t="shared" si="2"/>
        <v>36.414863930910677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2340073.14</v>
      </c>
      <c r="F18" s="10">
        <v>1699686.06</v>
      </c>
      <c r="G18" s="26">
        <f t="shared" si="0"/>
        <v>137.67678602953302</v>
      </c>
      <c r="H18" s="26">
        <f t="shared" si="1"/>
        <v>25.062634707451082</v>
      </c>
      <c r="I18" s="27">
        <f t="shared" si="2"/>
        <v>25.062634707451082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16418521.720000001</v>
      </c>
      <c r="F20" s="25">
        <f>F21+F22+F23+F26+F28+F29</f>
        <v>15618599.27</v>
      </c>
      <c r="G20" s="28">
        <f t="shared" si="0"/>
        <v>105.12160172734878</v>
      </c>
      <c r="H20" s="28">
        <f t="shared" si="1"/>
        <v>27.168055393140193</v>
      </c>
      <c r="I20" s="27">
        <f t="shared" si="2"/>
        <v>27.168055393140193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6173076.1799999997</v>
      </c>
      <c r="F21" s="10">
        <v>1811271.41</v>
      </c>
      <c r="G21" s="26">
        <f t="shared" si="0"/>
        <v>340.81453204188767</v>
      </c>
      <c r="H21" s="26">
        <f t="shared" si="1"/>
        <v>33.854096731142938</v>
      </c>
      <c r="I21" s="27">
        <f t="shared" si="2"/>
        <v>33.854096731142938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927990.64</v>
      </c>
      <c r="F22" s="10">
        <v>731482.25</v>
      </c>
      <c r="G22" s="26">
        <f t="shared" si="0"/>
        <v>126.86440990194909</v>
      </c>
      <c r="H22" s="26">
        <f t="shared" si="1"/>
        <v>55.402426268656711</v>
      </c>
      <c r="I22" s="27">
        <f t="shared" si="2"/>
        <v>55.402426268656711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5126321.84</v>
      </c>
      <c r="F23" s="10">
        <f>F24+F25</f>
        <v>6095518.3900000006</v>
      </c>
      <c r="G23" s="26">
        <f t="shared" si="0"/>
        <v>84.099850283611389</v>
      </c>
      <c r="H23" s="26">
        <f t="shared" si="1"/>
        <v>22.492351676509557</v>
      </c>
      <c r="I23" s="27">
        <f t="shared" si="2"/>
        <v>22.492351676509557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5088622.97</v>
      </c>
      <c r="F24" s="10">
        <v>4831136.4400000004</v>
      </c>
      <c r="G24" s="26">
        <f t="shared" si="0"/>
        <v>105.32973003759751</v>
      </c>
      <c r="H24" s="26">
        <f t="shared" si="1"/>
        <v>22.326943364602435</v>
      </c>
      <c r="I24" s="27">
        <f t="shared" si="2"/>
        <v>22.326943364602435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37698.870000000003</v>
      </c>
      <c r="F25" s="10">
        <v>1264381.95</v>
      </c>
      <c r="G25" s="26">
        <f t="shared" si="0"/>
        <v>2.981604569726735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3607023.4</v>
      </c>
      <c r="F26" s="10">
        <v>6477072.0899999999</v>
      </c>
      <c r="G26" s="26">
        <f t="shared" si="0"/>
        <v>55.689103809249097</v>
      </c>
      <c r="H26" s="26">
        <f t="shared" si="1"/>
        <v>23.373006924637671</v>
      </c>
      <c r="I26" s="27">
        <f t="shared" si="2"/>
        <v>23.373006924637671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3589467.4</v>
      </c>
      <c r="F27" s="10">
        <v>6477072.0899999999</v>
      </c>
      <c r="G27" s="26">
        <f t="shared" si="0"/>
        <v>55.418055413368108</v>
      </c>
      <c r="H27" s="26">
        <f t="shared" si="1"/>
        <v>24.038062922369242</v>
      </c>
      <c r="I27" s="27">
        <f t="shared" si="2"/>
        <v>24.038062922369242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564110.55000000005</v>
      </c>
      <c r="F28" s="20">
        <v>468999.01</v>
      </c>
      <c r="G28" s="26">
        <f t="shared" si="0"/>
        <v>120.27968886330913</v>
      </c>
      <c r="H28" s="26">
        <f t="shared" si="1"/>
        <v>24.526545652173915</v>
      </c>
      <c r="I28" s="27">
        <f t="shared" si="2"/>
        <v>24.526545652173915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19999.11</v>
      </c>
      <c r="F29" s="10">
        <f>F30+F31</f>
        <v>34256.119999999995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17852.310000000001</v>
      </c>
      <c r="F30" s="10">
        <v>15000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19256.12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3771801593.1800003</v>
      </c>
      <c r="E32" s="24">
        <f>E33+E38+E39+E40</f>
        <v>642098787.53999996</v>
      </c>
      <c r="F32" s="24">
        <f>F33+F38+F39+F40</f>
        <v>352190290.38</v>
      </c>
      <c r="G32" s="28">
        <f t="shared" si="0"/>
        <v>182.31586874447891</v>
      </c>
      <c r="H32" s="28">
        <f t="shared" si="1"/>
        <v>19.491170235424178</v>
      </c>
      <c r="I32" s="27">
        <f t="shared" si="2"/>
        <v>17.023662875083719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3734975393.1800003</v>
      </c>
      <c r="E33" s="24">
        <f>E34+E35+E36+E37</f>
        <v>642011987.89999998</v>
      </c>
      <c r="F33" s="24">
        <f>F34+F35+F36+F37</f>
        <v>356768250.30000001</v>
      </c>
      <c r="G33" s="28">
        <f t="shared" si="0"/>
        <v>179.95210822715967</v>
      </c>
      <c r="H33" s="28">
        <f t="shared" si="1"/>
        <v>19.708855629104775</v>
      </c>
      <c r="I33" s="27">
        <f t="shared" si="2"/>
        <v>17.189189226582393</v>
      </c>
    </row>
    <row r="34" spans="2:9">
      <c r="B34" s="11" t="s">
        <v>57</v>
      </c>
      <c r="C34" s="12">
        <v>0</v>
      </c>
      <c r="D34" s="12">
        <v>2187360</v>
      </c>
      <c r="E34" s="12">
        <v>364560</v>
      </c>
      <c r="F34" s="12">
        <v>364560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1929108939.54</v>
      </c>
      <c r="E35" s="12">
        <v>28297627.52</v>
      </c>
      <c r="F35" s="12">
        <v>15808470.050000001</v>
      </c>
      <c r="G35" s="26">
        <f t="shared" si="0"/>
        <v>179.00294861234846</v>
      </c>
      <c r="H35" s="26">
        <f t="shared" si="1"/>
        <v>1.6556024880698805</v>
      </c>
      <c r="I35" s="27">
        <f t="shared" si="2"/>
        <v>1.4668755579323389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350143308.83999997</v>
      </c>
      <c r="F36" s="12">
        <v>332013399.26999998</v>
      </c>
      <c r="G36" s="26">
        <f t="shared" si="0"/>
        <v>105.46059575000959</v>
      </c>
      <c r="H36" s="26">
        <f t="shared" si="1"/>
        <v>24.958214850857292</v>
      </c>
      <c r="I36" s="27">
        <f t="shared" si="2"/>
        <v>25.033112629677667</v>
      </c>
    </row>
    <row r="37" spans="2:9">
      <c r="B37" s="11" t="s">
        <v>60</v>
      </c>
      <c r="C37" s="12">
        <v>145357488</v>
      </c>
      <c r="D37" s="12">
        <v>404958471</v>
      </c>
      <c r="E37" s="12">
        <v>263206491.53999999</v>
      </c>
      <c r="F37" s="12">
        <v>8581820.9800000004</v>
      </c>
      <c r="G37" s="26">
        <f t="shared" si="0"/>
        <v>3067.0237954555882</v>
      </c>
      <c r="H37" s="26">
        <f t="shared" si="1"/>
        <v>181.07528904186896</v>
      </c>
      <c r="I37" s="27">
        <f t="shared" si="2"/>
        <v>64.995921900347156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38787544.439999998</v>
      </c>
      <c r="F41" s="33">
        <v>53128540.310000002</v>
      </c>
      <c r="G41" s="26">
        <f t="shared" si="0"/>
        <v>73.006983089838997</v>
      </c>
      <c r="H41" s="26">
        <f t="shared" si="1"/>
        <v>-104.04769756128329</v>
      </c>
      <c r="I41" s="27">
        <f t="shared" si="2"/>
        <v>-47.807798660188524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topLeftCell="B15" zoomScaleNormal="100" workbookViewId="0">
      <pane xSplit="1" topLeftCell="C1" activePane="topRight" state="frozen"/>
      <selection activeCell="B1" sqref="B1"/>
      <selection pane="topRight" activeCell="E33" sqref="E3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0" t="s">
        <v>75</v>
      </c>
      <c r="C1" s="90"/>
      <c r="D1" s="90"/>
      <c r="E1" s="90"/>
      <c r="F1" s="90"/>
      <c r="G1" s="90"/>
      <c r="H1" s="90"/>
      <c r="I1" s="90"/>
    </row>
    <row r="2" spans="1:9" ht="35.25" customHeight="1">
      <c r="A2" s="1"/>
      <c r="B2" s="97" t="s">
        <v>2</v>
      </c>
      <c r="C2" s="99" t="s">
        <v>65</v>
      </c>
      <c r="D2" s="100"/>
      <c r="E2" s="97" t="s">
        <v>76</v>
      </c>
      <c r="F2" s="101" t="s">
        <v>69</v>
      </c>
      <c r="G2" s="101" t="s">
        <v>70</v>
      </c>
      <c r="H2" s="104" t="s">
        <v>71</v>
      </c>
      <c r="I2" s="100"/>
    </row>
    <row r="3" spans="1:9" ht="51" customHeight="1">
      <c r="A3" s="3" t="s">
        <v>1</v>
      </c>
      <c r="B3" s="98"/>
      <c r="C3" s="21" t="s">
        <v>66</v>
      </c>
      <c r="D3" s="16" t="s">
        <v>67</v>
      </c>
      <c r="E3" s="98"/>
      <c r="F3" s="102"/>
      <c r="G3" s="103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3958207991.3099999</v>
      </c>
      <c r="E4" s="6">
        <f>E5+E32</f>
        <v>284960188.43000001</v>
      </c>
      <c r="F4" s="18">
        <f>F5+F32</f>
        <v>257126573.76999998</v>
      </c>
      <c r="G4" s="26">
        <f>E4/F4*100</f>
        <v>110.82486895535631</v>
      </c>
      <c r="H4" s="26">
        <f>E4/C4*100</f>
        <v>7.4673053863522822</v>
      </c>
      <c r="I4" s="27">
        <f>E4/D4*100</f>
        <v>7.1992221999352335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68598039.059999987</v>
      </c>
      <c r="F5" s="25">
        <f>F6+F20</f>
        <v>57734632.310000002</v>
      </c>
      <c r="G5" s="28">
        <f t="shared" ref="G5:G41" si="0">E5/F5*100</f>
        <v>118.81610103909568</v>
      </c>
      <c r="H5" s="28">
        <f t="shared" ref="H5:H41" si="1">E5/C5*100</f>
        <v>13.146457243649706</v>
      </c>
      <c r="I5" s="27">
        <f t="shared" ref="I5:I41" si="2">E5/D5*100</f>
        <v>13.146457243649706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60189971.729999989</v>
      </c>
      <c r="F6" s="25">
        <f>F7+F10+F11+F17+F18+F19</f>
        <v>51229299.400000006</v>
      </c>
      <c r="G6" s="28">
        <f t="shared" si="0"/>
        <v>117.49130367767626</v>
      </c>
      <c r="H6" s="28">
        <f t="shared" si="1"/>
        <v>13.046050027015815</v>
      </c>
      <c r="I6" s="27">
        <f t="shared" si="2"/>
        <v>13.046050027015815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44779677.509999998</v>
      </c>
      <c r="F7" s="10">
        <f>F8+F9</f>
        <v>36979537.43</v>
      </c>
      <c r="G7" s="26">
        <f t="shared" si="0"/>
        <v>121.09312506887136</v>
      </c>
      <c r="H7" s="26">
        <f t="shared" si="1"/>
        <v>14.664007400615652</v>
      </c>
      <c r="I7" s="27">
        <f t="shared" si="2"/>
        <v>14.664007400615652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1171951.6499999999</v>
      </c>
      <c r="F8" s="10">
        <v>716645.62</v>
      </c>
      <c r="G8" s="26">
        <f t="shared" si="0"/>
        <v>163.53293975340279</v>
      </c>
      <c r="H8" s="26">
        <f t="shared" si="1"/>
        <v>12.976181855626271</v>
      </c>
      <c r="I8" s="27">
        <f t="shared" si="2"/>
        <v>12.976181855626271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43607725.859999999</v>
      </c>
      <c r="F9" s="10">
        <v>36262891.810000002</v>
      </c>
      <c r="G9" s="26">
        <f t="shared" si="0"/>
        <v>120.25440797298619</v>
      </c>
      <c r="H9" s="26">
        <f t="shared" si="1"/>
        <v>14.715447329177605</v>
      </c>
      <c r="I9" s="27">
        <f t="shared" si="2"/>
        <v>14.715447329177605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2250013.09</v>
      </c>
      <c r="G10" s="26">
        <f t="shared" si="0"/>
        <v>132.84943022264818</v>
      </c>
      <c r="H10" s="26">
        <f t="shared" si="1"/>
        <v>9.3663843926855268</v>
      </c>
      <c r="I10" s="27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8011968.0500000007</v>
      </c>
      <c r="F11" s="10">
        <f>F12+F13+F14+F15+F16</f>
        <v>11379815.520000001</v>
      </c>
      <c r="G11" s="26">
        <f t="shared" si="0"/>
        <v>70.405078499901734</v>
      </c>
      <c r="H11" s="26">
        <f t="shared" si="1"/>
        <v>8.2265986936618472</v>
      </c>
      <c r="I11" s="27">
        <f t="shared" si="2"/>
        <v>8.2265986936618472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5719783.2300000004</v>
      </c>
      <c r="F12" s="10">
        <v>5616994.71</v>
      </c>
      <c r="G12" s="26">
        <f t="shared" si="0"/>
        <v>101.82995579143068</v>
      </c>
      <c r="H12" s="26">
        <f t="shared" si="1"/>
        <v>6.8088953136716253</v>
      </c>
      <c r="I12" s="27">
        <f t="shared" si="2"/>
        <v>6.8088953136716253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-54104.82</v>
      </c>
      <c r="F13" s="10">
        <v>5009802.25</v>
      </c>
      <c r="G13" s="26">
        <f t="shared" si="0"/>
        <v>-1.0799791548658433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-11692.3</v>
      </c>
      <c r="F14" s="10">
        <v>961.83</v>
      </c>
      <c r="G14" s="26"/>
      <c r="H14" s="26">
        <f t="shared" si="1"/>
        <v>-4.5852156862745099</v>
      </c>
      <c r="I14" s="27">
        <f t="shared" si="2"/>
        <v>-4.5852156862745099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2357981.94</v>
      </c>
      <c r="F15" s="10">
        <v>752056.73</v>
      </c>
      <c r="G15" s="26">
        <f t="shared" si="0"/>
        <v>313.53777526862899</v>
      </c>
      <c r="H15" s="26">
        <f t="shared" si="1"/>
        <v>17.956757694468681</v>
      </c>
      <c r="I15" s="27">
        <f t="shared" si="2"/>
        <v>17.956757694468681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3049869.65</v>
      </c>
      <c r="F17" s="10">
        <v>-377862.98</v>
      </c>
      <c r="G17" s="26">
        <f t="shared" si="0"/>
        <v>-807.13639901956003</v>
      </c>
      <c r="H17" s="26">
        <f t="shared" si="1"/>
        <v>17.575623504603481</v>
      </c>
      <c r="I17" s="27">
        <f t="shared" si="2"/>
        <v>17.575623504603481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1357590.15</v>
      </c>
      <c r="F18" s="10">
        <v>997734.71</v>
      </c>
      <c r="G18" s="26">
        <f t="shared" si="0"/>
        <v>136.06724677344343</v>
      </c>
      <c r="H18" s="26">
        <f t="shared" si="1"/>
        <v>14.540052372843235</v>
      </c>
      <c r="I18" s="27">
        <f t="shared" si="2"/>
        <v>14.540052372843235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8408067.3300000001</v>
      </c>
      <c r="F20" s="25">
        <f>F21+F22+F23+F26+F28+F29</f>
        <v>6505332.9100000001</v>
      </c>
      <c r="G20" s="28">
        <f t="shared" si="0"/>
        <v>129.24884008741685</v>
      </c>
      <c r="H20" s="28">
        <f t="shared" si="1"/>
        <v>13.9129967281057</v>
      </c>
      <c r="I20" s="27">
        <f t="shared" si="2"/>
        <v>13.9129967281057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3554733.48</v>
      </c>
      <c r="F21" s="10">
        <v>498321.3</v>
      </c>
      <c r="G21" s="26">
        <f t="shared" si="0"/>
        <v>713.3416693205769</v>
      </c>
      <c r="H21" s="26">
        <f t="shared" si="1"/>
        <v>19.494703706273132</v>
      </c>
      <c r="I21" s="27">
        <f t="shared" si="2"/>
        <v>19.494703706273132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264245.73</v>
      </c>
      <c r="F22" s="10">
        <v>184704.67</v>
      </c>
      <c r="G22" s="26">
        <f t="shared" si="0"/>
        <v>143.06391386855566</v>
      </c>
      <c r="H22" s="26">
        <f t="shared" si="1"/>
        <v>15.77586447761194</v>
      </c>
      <c r="I22" s="27">
        <f t="shared" si="2"/>
        <v>15.77586447761194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3177390.15</v>
      </c>
      <c r="F23" s="10">
        <f>F24+F25</f>
        <v>4300008.8600000003</v>
      </c>
      <c r="G23" s="26">
        <f t="shared" si="0"/>
        <v>73.89264193283546</v>
      </c>
      <c r="H23" s="26">
        <f t="shared" si="1"/>
        <v>13.941180225874671</v>
      </c>
      <c r="I23" s="27">
        <f t="shared" si="2"/>
        <v>13.941180225874671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3170736.28</v>
      </c>
      <c r="F24" s="10">
        <v>3035626.91</v>
      </c>
      <c r="G24" s="26">
        <f t="shared" si="0"/>
        <v>104.45078970524739</v>
      </c>
      <c r="H24" s="26">
        <f t="shared" si="1"/>
        <v>13.911985573505795</v>
      </c>
      <c r="I24" s="27">
        <f t="shared" si="2"/>
        <v>13.911985573505795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6653.87</v>
      </c>
      <c r="F25" s="10">
        <v>1264381.95</v>
      </c>
      <c r="G25" s="26">
        <f t="shared" si="0"/>
        <v>0.52625474446230425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961520.39</v>
      </c>
      <c r="F26" s="10">
        <v>1188070.4099999999</v>
      </c>
      <c r="G26" s="26">
        <f t="shared" si="0"/>
        <v>80.931263156364622</v>
      </c>
      <c r="H26" s="26">
        <f t="shared" si="1"/>
        <v>6.230517587895414</v>
      </c>
      <c r="I26" s="27">
        <f t="shared" si="2"/>
        <v>6.230517587895414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943964.39</v>
      </c>
      <c r="F27" s="10">
        <v>1188070.4099999999</v>
      </c>
      <c r="G27" s="26">
        <f t="shared" si="0"/>
        <v>79.45357295785189</v>
      </c>
      <c r="H27" s="26">
        <f t="shared" si="1"/>
        <v>6.3215716636111257</v>
      </c>
      <c r="I27" s="27">
        <f t="shared" si="2"/>
        <v>6.3215716636111257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448030.78</v>
      </c>
      <c r="F28" s="20">
        <v>288155.55</v>
      </c>
      <c r="G28" s="26">
        <f t="shared" si="0"/>
        <v>155.48226643561091</v>
      </c>
      <c r="H28" s="26">
        <f t="shared" si="1"/>
        <v>19.479599130434782</v>
      </c>
      <c r="I28" s="27">
        <f t="shared" si="2"/>
        <v>19.479599130434782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46072.119999999995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36444.06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9628.06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3436409321.23</v>
      </c>
      <c r="E32" s="24">
        <f>E33+E38+E39+E40</f>
        <v>216362149.37</v>
      </c>
      <c r="F32" s="24">
        <f>F33+F38+F39+F40</f>
        <v>199391941.45999998</v>
      </c>
      <c r="G32" s="28">
        <f t="shared" si="0"/>
        <v>108.51097982483128</v>
      </c>
      <c r="H32" s="28">
        <f t="shared" si="1"/>
        <v>6.5677611727466996</v>
      </c>
      <c r="I32" s="27">
        <f t="shared" si="2"/>
        <v>6.2961693193335044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3399583121.23</v>
      </c>
      <c r="E33" s="24">
        <f>E34+E35+E36+E37</f>
        <v>216275349.73000002</v>
      </c>
      <c r="F33" s="24">
        <f>F34+F35+F36+F37</f>
        <v>204907639.98999998</v>
      </c>
      <c r="G33" s="28">
        <f t="shared" si="0"/>
        <v>105.54772371618493</v>
      </c>
      <c r="H33" s="28">
        <f t="shared" si="1"/>
        <v>6.6393458756203945</v>
      </c>
      <c r="I33" s="27">
        <f t="shared" si="2"/>
        <v>6.3618197295834804</v>
      </c>
    </row>
    <row r="34" spans="2:9">
      <c r="B34" s="11" t="s">
        <v>57</v>
      </c>
      <c r="C34" s="12">
        <v>0</v>
      </c>
      <c r="D34" s="12">
        <v>2187360</v>
      </c>
      <c r="E34" s="12">
        <v>182280</v>
      </c>
      <c r="F34" s="12">
        <v>182280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1849460849.22</v>
      </c>
      <c r="E35" s="12">
        <v>17533986.420000002</v>
      </c>
      <c r="F35" s="12">
        <v>10287800.449999999</v>
      </c>
      <c r="G35" s="26">
        <f t="shared" si="0"/>
        <v>170.43474458138428</v>
      </c>
      <c r="H35" s="26">
        <f t="shared" si="1"/>
        <v>1.0258567267598091</v>
      </c>
      <c r="I35" s="27">
        <f t="shared" si="2"/>
        <v>0.9480593453705638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194864868.56</v>
      </c>
      <c r="F36" s="12">
        <v>189277830.78</v>
      </c>
      <c r="G36" s="26">
        <f t="shared" si="0"/>
        <v>102.95176553797994</v>
      </c>
      <c r="H36" s="26">
        <f t="shared" si="1"/>
        <v>13.889967717837903</v>
      </c>
      <c r="I36" s="27">
        <f t="shared" si="2"/>
        <v>13.889967717837903</v>
      </c>
    </row>
    <row r="37" spans="2:9">
      <c r="B37" s="11" t="s">
        <v>60</v>
      </c>
      <c r="C37" s="12">
        <v>145357488</v>
      </c>
      <c r="D37" s="12">
        <v>145016831</v>
      </c>
      <c r="E37" s="12">
        <v>3694214.75</v>
      </c>
      <c r="F37" s="12">
        <v>5159728.76</v>
      </c>
      <c r="G37" s="26">
        <f t="shared" si="0"/>
        <v>71.597072672479015</v>
      </c>
      <c r="H37" s="26">
        <f t="shared" si="1"/>
        <v>2.5414684863018544</v>
      </c>
      <c r="I37" s="27">
        <f t="shared" si="2"/>
        <v>2.547438614211615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8023.54</v>
      </c>
      <c r="G39" s="26">
        <f t="shared" si="0"/>
        <v>8150.9067070146102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3121634.4</v>
      </c>
      <c r="F41" s="33">
        <v>4775350.1500000004</v>
      </c>
      <c r="G41" s="26">
        <f t="shared" si="0"/>
        <v>65.369748854960918</v>
      </c>
      <c r="H41" s="26">
        <f t="shared" si="1"/>
        <v>-8.37379309872337</v>
      </c>
      <c r="I41" s="27">
        <f t="shared" si="2"/>
        <v>-3.8475874418081215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E41" sqref="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0" t="s">
        <v>74</v>
      </c>
      <c r="C1" s="90"/>
      <c r="D1" s="90"/>
      <c r="E1" s="90"/>
      <c r="F1" s="90"/>
      <c r="G1" s="90"/>
      <c r="H1" s="90"/>
      <c r="I1" s="90"/>
    </row>
    <row r="2" spans="1:9" ht="35.25" customHeight="1">
      <c r="A2" s="1"/>
      <c r="B2" s="97" t="s">
        <v>2</v>
      </c>
      <c r="C2" s="99" t="s">
        <v>65</v>
      </c>
      <c r="D2" s="100"/>
      <c r="E2" s="97" t="s">
        <v>68</v>
      </c>
      <c r="F2" s="101" t="s">
        <v>69</v>
      </c>
      <c r="G2" s="101" t="s">
        <v>70</v>
      </c>
      <c r="H2" s="104" t="s">
        <v>71</v>
      </c>
      <c r="I2" s="100"/>
    </row>
    <row r="3" spans="1:9" ht="51" customHeight="1">
      <c r="A3" s="3" t="s">
        <v>1</v>
      </c>
      <c r="B3" s="98"/>
      <c r="C3" s="16" t="s">
        <v>66</v>
      </c>
      <c r="D3" s="16" t="s">
        <v>67</v>
      </c>
      <c r="E3" s="98"/>
      <c r="F3" s="102"/>
      <c r="G3" s="103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3815763997.71</v>
      </c>
      <c r="E4" s="6">
        <f>E5+E32</f>
        <v>77396042.799999997</v>
      </c>
      <c r="F4" s="18">
        <f>F5+F32</f>
        <v>92831345.680000007</v>
      </c>
      <c r="G4" s="29">
        <f>E4/F4*100</f>
        <v>83.372746816353143</v>
      </c>
      <c r="H4" s="29">
        <f>E4/C4*100</f>
        <v>2.0281425642893329</v>
      </c>
      <c r="I4" s="30">
        <f>E4/D4*100</f>
        <v>2.0283236291984674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29834503.830000002</v>
      </c>
      <c r="F5" s="25">
        <f>F6+F20</f>
        <v>26232044.780000001</v>
      </c>
      <c r="G5" s="31">
        <f t="shared" ref="G5:G41" si="0">E5/F5*100</f>
        <v>113.733047043083</v>
      </c>
      <c r="H5" s="31">
        <f t="shared" ref="H5:H41" si="1">E5/C5*100</f>
        <v>5.717627418526364</v>
      </c>
      <c r="I5" s="30">
        <f t="shared" ref="I5:I41" si="2">E5/D5*100</f>
        <v>5.717627418526364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26590485.010000002</v>
      </c>
      <c r="F6" s="25">
        <f>F7+F10+F11+F17+F18+F19</f>
        <v>23052045.75</v>
      </c>
      <c r="G6" s="31">
        <f t="shared" si="0"/>
        <v>115.34978412924588</v>
      </c>
      <c r="H6" s="31">
        <f t="shared" si="1"/>
        <v>5.7634318095246968</v>
      </c>
      <c r="I6" s="30">
        <f t="shared" si="2"/>
        <v>5.7634318095246968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17621341.620000001</v>
      </c>
      <c r="F7" s="10">
        <f>F8+F9</f>
        <v>14053299.360000001</v>
      </c>
      <c r="G7" s="29">
        <f t="shared" si="0"/>
        <v>125.38935639666042</v>
      </c>
      <c r="H7" s="29">
        <f t="shared" si="1"/>
        <v>5.7704632613031208</v>
      </c>
      <c r="I7" s="30">
        <f t="shared" si="2"/>
        <v>5.7704632613031208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528640.80000000005</v>
      </c>
      <c r="F8" s="10">
        <v>348107.63</v>
      </c>
      <c r="G8" s="29">
        <f t="shared" si="0"/>
        <v>151.86130795237094</v>
      </c>
      <c r="H8" s="29">
        <f t="shared" si="1"/>
        <v>5.8532612306179672</v>
      </c>
      <c r="I8" s="30">
        <f t="shared" si="2"/>
        <v>5.8532612306179672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17092700.82</v>
      </c>
      <c r="F9" s="10">
        <v>13705191.73</v>
      </c>
      <c r="G9" s="29">
        <f t="shared" si="0"/>
        <v>124.71697701670898</v>
      </c>
      <c r="H9" s="29">
        <f t="shared" si="1"/>
        <v>5.7679398241864863</v>
      </c>
      <c r="I9" s="30">
        <f t="shared" si="2"/>
        <v>5.7679398241864863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2233973.94</v>
      </c>
      <c r="G10" s="29">
        <f t="shared" si="0"/>
        <v>133.8032425749783</v>
      </c>
      <c r="H10" s="29">
        <f t="shared" si="1"/>
        <v>9.3663843926855268</v>
      </c>
      <c r="I10" s="30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4491365</v>
      </c>
      <c r="F11" s="10">
        <f>F12+F13+F14+F15+F16</f>
        <v>7267114.5999999996</v>
      </c>
      <c r="G11" s="29">
        <f t="shared" si="0"/>
        <v>61.803965496842451</v>
      </c>
      <c r="H11" s="29">
        <f t="shared" si="1"/>
        <v>4.6116830735188143</v>
      </c>
      <c r="I11" s="30">
        <f t="shared" si="2"/>
        <v>4.6116830735188143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3239274.81</v>
      </c>
      <c r="F12" s="10">
        <v>2628984.9300000002</v>
      </c>
      <c r="G12" s="29">
        <f t="shared" si="0"/>
        <v>123.21389799674508</v>
      </c>
      <c r="H12" s="29">
        <f t="shared" si="1"/>
        <v>3.8560697471578038</v>
      </c>
      <c r="I12" s="30">
        <f t="shared" si="2"/>
        <v>3.8560697471578038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3520.87</v>
      </c>
      <c r="F13" s="10">
        <v>4374567.67</v>
      </c>
      <c r="G13" s="29">
        <f t="shared" si="0"/>
        <v>8.0484981959371538E-2</v>
      </c>
      <c r="H13" s="29"/>
      <c r="I13" s="30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1.45</v>
      </c>
      <c r="F14" s="10">
        <v>0</v>
      </c>
      <c r="G14" s="29"/>
      <c r="H14" s="29">
        <f t="shared" si="1"/>
        <v>5.6862745098039218E-4</v>
      </c>
      <c r="I14" s="30">
        <f t="shared" si="2"/>
        <v>5.6862745098039218E-4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1248567.8700000001</v>
      </c>
      <c r="F15" s="10">
        <v>263562</v>
      </c>
      <c r="G15" s="29">
        <f t="shared" si="0"/>
        <v>473.72833337127514</v>
      </c>
      <c r="H15" s="29">
        <f t="shared" si="1"/>
        <v>9.5082283398187837</v>
      </c>
      <c r="I15" s="30">
        <f t="shared" si="2"/>
        <v>9.5082283398187837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9"/>
      <c r="H16" s="29"/>
      <c r="I16" s="30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902412.43</v>
      </c>
      <c r="F17" s="10">
        <v>-878539.47</v>
      </c>
      <c r="G17" s="29">
        <f t="shared" si="0"/>
        <v>-102.7173463248043</v>
      </c>
      <c r="H17" s="29">
        <f t="shared" si="1"/>
        <v>5.2003734374530879</v>
      </c>
      <c r="I17" s="30">
        <f t="shared" si="2"/>
        <v>5.2003734374530879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584499.59</v>
      </c>
      <c r="F18" s="10">
        <v>376197.32</v>
      </c>
      <c r="G18" s="29">
        <f t="shared" si="0"/>
        <v>155.37048217143067</v>
      </c>
      <c r="H18" s="29">
        <f t="shared" si="1"/>
        <v>6.2601033533613935</v>
      </c>
      <c r="I18" s="30">
        <f t="shared" si="2"/>
        <v>6.2601033533613935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/>
      <c r="G19" s="29"/>
      <c r="H19" s="29"/>
      <c r="I19" s="30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3244018.82</v>
      </c>
      <c r="F20" s="25">
        <f>F21+F22+F23+F26+F28+F29</f>
        <v>3179999.03</v>
      </c>
      <c r="G20" s="31">
        <f t="shared" si="0"/>
        <v>102.01320155748601</v>
      </c>
      <c r="H20" s="31">
        <f t="shared" si="1"/>
        <v>5.3679426504513152</v>
      </c>
      <c r="I20" s="30">
        <f t="shared" si="2"/>
        <v>5.3679426504513152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1372914.89</v>
      </c>
      <c r="F21" s="10">
        <v>235732.84</v>
      </c>
      <c r="G21" s="29">
        <f t="shared" si="0"/>
        <v>582.40289727981894</v>
      </c>
      <c r="H21" s="29">
        <f t="shared" si="1"/>
        <v>7.5292758641586159</v>
      </c>
      <c r="I21" s="30">
        <f t="shared" si="2"/>
        <v>7.5292758641586159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59310.34</v>
      </c>
      <c r="F22" s="10">
        <v>15476.44</v>
      </c>
      <c r="G22" s="29">
        <f t="shared" si="0"/>
        <v>383.22986423234278</v>
      </c>
      <c r="H22" s="29">
        <f t="shared" si="1"/>
        <v>3.5409158208955223</v>
      </c>
      <c r="I22" s="30">
        <f t="shared" si="2"/>
        <v>3.5409158208955223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1582244.76</v>
      </c>
      <c r="F23" s="10">
        <f>F24+F25</f>
        <v>2699513.54</v>
      </c>
      <c r="G23" s="29">
        <f t="shared" si="0"/>
        <v>58.612217962796365</v>
      </c>
      <c r="H23" s="29">
        <f t="shared" si="1"/>
        <v>6.9422885825355181</v>
      </c>
      <c r="I23" s="30">
        <f t="shared" si="2"/>
        <v>6.9422885825355181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1582244.76</v>
      </c>
      <c r="F24" s="10">
        <v>1435131.59</v>
      </c>
      <c r="G24" s="29">
        <f t="shared" si="0"/>
        <v>110.25084884376351</v>
      </c>
      <c r="H24" s="29">
        <f t="shared" si="1"/>
        <v>6.9422885825355181</v>
      </c>
      <c r="I24" s="30">
        <f t="shared" si="2"/>
        <v>6.9422885825355181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/>
      <c r="F25" s="10">
        <v>1264381.95</v>
      </c>
      <c r="G25" s="29">
        <f t="shared" si="0"/>
        <v>0</v>
      </c>
      <c r="H25" s="29"/>
      <c r="I25" s="30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172051.53</v>
      </c>
      <c r="F26" s="10">
        <v>163724.21</v>
      </c>
      <c r="G26" s="29">
        <f t="shared" si="0"/>
        <v>105.0861873146311</v>
      </c>
      <c r="H26" s="29">
        <f t="shared" si="1"/>
        <v>1.1148698403466155</v>
      </c>
      <c r="I26" s="30">
        <f t="shared" si="2"/>
        <v>1.1148698403466155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154495.53</v>
      </c>
      <c r="F27" s="10">
        <v>163724.21</v>
      </c>
      <c r="G27" s="29">
        <f t="shared" si="0"/>
        <v>94.363277123157303</v>
      </c>
      <c r="H27" s="29">
        <f t="shared" si="1"/>
        <v>1.0346307286046907</v>
      </c>
      <c r="I27" s="30">
        <f t="shared" si="2"/>
        <v>1.0346307286046907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55350.5</v>
      </c>
      <c r="F28" s="10">
        <v>64100</v>
      </c>
      <c r="G28" s="29">
        <f t="shared" si="0"/>
        <v>86.350234009360378</v>
      </c>
      <c r="H28" s="29">
        <f t="shared" si="1"/>
        <v>2.4065434782608697</v>
      </c>
      <c r="I28" s="30">
        <f t="shared" si="2"/>
        <v>2.4065434782608697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1452</v>
      </c>
      <c r="G29" s="29"/>
      <c r="H29" s="29"/>
      <c r="I29" s="30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1452</v>
      </c>
      <c r="G30" s="29"/>
      <c r="H30" s="29"/>
      <c r="I30" s="30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/>
      <c r="G31" s="29"/>
      <c r="H31" s="29"/>
      <c r="I31" s="30"/>
    </row>
    <row r="32" spans="1:9">
      <c r="B32" s="23" t="s">
        <v>55</v>
      </c>
      <c r="C32" s="24">
        <f>C33+C38+C39+C40</f>
        <v>3294305984.6300001</v>
      </c>
      <c r="D32" s="24">
        <f>D33+D38+D39+D40</f>
        <v>3293965327.6300001</v>
      </c>
      <c r="E32" s="24">
        <f>E33+E38+E39+E40</f>
        <v>47561538.969999991</v>
      </c>
      <c r="F32" s="24">
        <f>F33+F38+F39+F40</f>
        <v>66599300.900000006</v>
      </c>
      <c r="G32" s="31">
        <f t="shared" si="0"/>
        <v>71.414471814673348</v>
      </c>
      <c r="H32" s="31">
        <f t="shared" si="1"/>
        <v>1.4437498881981319</v>
      </c>
      <c r="I32" s="30">
        <f t="shared" si="2"/>
        <v>1.4438991986664413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3257139127.6300001</v>
      </c>
      <c r="E33" s="24">
        <f>E34+E35+E36+E37</f>
        <v>83547889.269999996</v>
      </c>
      <c r="F33" s="24">
        <f>F34+F35+F36+F37</f>
        <v>78186519.170000002</v>
      </c>
      <c r="G33" s="31">
        <f t="shared" si="0"/>
        <v>106.85715409371636</v>
      </c>
      <c r="H33" s="31">
        <f t="shared" si="1"/>
        <v>2.5648014659740941</v>
      </c>
      <c r="I33" s="30">
        <f t="shared" si="2"/>
        <v>2.5650697129045312</v>
      </c>
    </row>
    <row r="34" spans="2:9">
      <c r="B34" s="11" t="s">
        <v>57</v>
      </c>
      <c r="C34" s="12">
        <v>0</v>
      </c>
      <c r="D34" s="12">
        <v>0</v>
      </c>
      <c r="E34" s="12">
        <v>0</v>
      </c>
      <c r="F34" s="12">
        <v>0</v>
      </c>
      <c r="G34" s="29"/>
      <c r="H34" s="29"/>
      <c r="I34" s="30"/>
    </row>
    <row r="35" spans="2:9" ht="26.25">
      <c r="B35" s="11" t="s">
        <v>58</v>
      </c>
      <c r="C35" s="12">
        <v>1709204215.6199999</v>
      </c>
      <c r="D35" s="12">
        <v>1709204215.6199999</v>
      </c>
      <c r="E35" s="12">
        <v>4162565.17</v>
      </c>
      <c r="F35" s="12">
        <v>4136711</v>
      </c>
      <c r="G35" s="29">
        <f t="shared" si="0"/>
        <v>100.62499338242385</v>
      </c>
      <c r="H35" s="29">
        <f t="shared" si="1"/>
        <v>0.24353819935378895</v>
      </c>
      <c r="I35" s="30">
        <f t="shared" si="2"/>
        <v>0.24353819935378895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78194201.939999998</v>
      </c>
      <c r="F36" s="12">
        <v>73519584.170000002</v>
      </c>
      <c r="G36" s="29">
        <f t="shared" si="0"/>
        <v>106.35832999162622</v>
      </c>
      <c r="H36" s="29">
        <f t="shared" si="1"/>
        <v>5.5736826688915295</v>
      </c>
      <c r="I36" s="30">
        <f t="shared" si="2"/>
        <v>5.5736826688915295</v>
      </c>
    </row>
    <row r="37" spans="2:9">
      <c r="B37" s="11" t="s">
        <v>60</v>
      </c>
      <c r="C37" s="12">
        <v>145357488</v>
      </c>
      <c r="D37" s="12">
        <v>145016831</v>
      </c>
      <c r="E37" s="12">
        <v>1191122.1599999999</v>
      </c>
      <c r="F37" s="12">
        <v>530224</v>
      </c>
      <c r="G37" s="29">
        <f t="shared" si="0"/>
        <v>224.64508585050845</v>
      </c>
      <c r="H37" s="29">
        <f t="shared" si="1"/>
        <v>0.81944327491405189</v>
      </c>
      <c r="I37" s="30">
        <f t="shared" si="2"/>
        <v>0.82136821759675605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>
        <v>0</v>
      </c>
      <c r="G38" s="29"/>
      <c r="H38" s="29">
        <f t="shared" si="1"/>
        <v>0</v>
      </c>
      <c r="I38" s="30">
        <f t="shared" si="2"/>
        <v>0</v>
      </c>
    </row>
    <row r="39" spans="2:9" ht="51.75">
      <c r="B39" s="11" t="s">
        <v>62</v>
      </c>
      <c r="C39" s="12"/>
      <c r="D39" s="12"/>
      <c r="E39" s="12">
        <v>653363.46</v>
      </c>
      <c r="F39" s="12">
        <v>8023.54</v>
      </c>
      <c r="G39" s="29">
        <f t="shared" si="0"/>
        <v>8143.0822305366464</v>
      </c>
      <c r="H39" s="29"/>
      <c r="I39" s="30"/>
    </row>
    <row r="40" spans="2:9" ht="39">
      <c r="B40" s="14" t="s">
        <v>63</v>
      </c>
      <c r="C40" s="15"/>
      <c r="D40" s="15"/>
      <c r="E40" s="15">
        <v>-36639713.759999998</v>
      </c>
      <c r="F40" s="15">
        <v>-11595241.810000001</v>
      </c>
      <c r="G40" s="29">
        <f t="shared" si="0"/>
        <v>315.98921661470723</v>
      </c>
      <c r="H40" s="29"/>
      <c r="I40" s="30"/>
    </row>
    <row r="41" spans="2:9">
      <c r="B41" s="32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29">
        <f t="shared" si="0"/>
        <v>-206.37739145353873</v>
      </c>
      <c r="H41" s="29">
        <f t="shared" si="1"/>
        <v>40.594148409259596</v>
      </c>
      <c r="I41" s="30">
        <f t="shared" si="2"/>
        <v>40.594148409259596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C2:D2"/>
    <mergeCell ref="E2:E3"/>
    <mergeCell ref="F2:F3"/>
    <mergeCell ref="G2:G3"/>
    <mergeCell ref="H2:I2"/>
    <mergeCell ref="B2:B3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E17" sqref="E1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98</v>
      </c>
      <c r="B1" s="90"/>
      <c r="C1" s="90"/>
      <c r="D1" s="90"/>
      <c r="E1" s="90"/>
      <c r="F1" s="90"/>
      <c r="G1" s="90"/>
      <c r="H1" s="90"/>
    </row>
    <row r="2" spans="1:8" ht="37.5" customHeight="1">
      <c r="A2" s="91" t="s">
        <v>2</v>
      </c>
      <c r="B2" s="92" t="s">
        <v>90</v>
      </c>
      <c r="C2" s="92"/>
      <c r="D2" s="93" t="s">
        <v>91</v>
      </c>
      <c r="E2" s="94" t="s">
        <v>76</v>
      </c>
      <c r="F2" s="91" t="s">
        <v>92</v>
      </c>
      <c r="G2" s="92" t="s">
        <v>93</v>
      </c>
      <c r="H2" s="92"/>
    </row>
    <row r="3" spans="1:8" ht="51" customHeight="1">
      <c r="A3" s="91"/>
      <c r="B3" s="86" t="s">
        <v>66</v>
      </c>
      <c r="C3" s="85" t="s">
        <v>67</v>
      </c>
      <c r="D3" s="93"/>
      <c r="E3" s="94"/>
      <c r="F3" s="91"/>
      <c r="G3" s="8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2749102863.8199997</v>
      </c>
      <c r="D4" s="70">
        <f>D5+D33</f>
        <v>1211692840.2999997</v>
      </c>
      <c r="E4" s="71">
        <f>E5+E33</f>
        <v>1530675285.4100001</v>
      </c>
      <c r="F4" s="72">
        <f>D4/E4*100</f>
        <v>79.160671884464435</v>
      </c>
      <c r="G4" s="72">
        <f>D4/B4*100</f>
        <v>45.32954861472237</v>
      </c>
      <c r="H4" s="73">
        <f>D4/C4*100</f>
        <v>44.075936780928565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267769609.68999994</v>
      </c>
      <c r="E5" s="75">
        <f>E6+E20</f>
        <v>277775918.10999995</v>
      </c>
      <c r="F5" s="76">
        <f t="shared" ref="F5:F42" si="0">D5/E5*100</f>
        <v>96.397704852140038</v>
      </c>
      <c r="G5" s="76">
        <f t="shared" ref="G5:G42" si="1">D5/B5*100</f>
        <v>46.116367553541224</v>
      </c>
      <c r="H5" s="73">
        <f t="shared" ref="H5:H42" si="2">D5/C5*100</f>
        <v>46.109436681020597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241380547.10999992</v>
      </c>
      <c r="E6" s="75">
        <f>E7+E10+E11+E17+E18+E19</f>
        <v>239258904.82999998</v>
      </c>
      <c r="F6" s="76">
        <f t="shared" si="0"/>
        <v>100.88675582691789</v>
      </c>
      <c r="G6" s="76">
        <f t="shared" si="1"/>
        <v>46.657367622063276</v>
      </c>
      <c r="H6" s="73">
        <f t="shared" si="2"/>
        <v>46.657367622063276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155820045.67999998</v>
      </c>
      <c r="E7" s="44">
        <f>E8+E9</f>
        <v>143740328.70999998</v>
      </c>
      <c r="F7" s="72">
        <f t="shared" si="0"/>
        <v>108.40384676896848</v>
      </c>
      <c r="G7" s="72">
        <f t="shared" si="1"/>
        <v>45.931131585402056</v>
      </c>
      <c r="H7" s="73">
        <f t="shared" si="2"/>
        <v>45.931131585402056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5022943.45</v>
      </c>
      <c r="E8" s="44">
        <v>7075777.4800000004</v>
      </c>
      <c r="F8" s="72">
        <f t="shared" si="0"/>
        <v>70.987866198415276</v>
      </c>
      <c r="G8" s="72">
        <f t="shared" si="1"/>
        <v>57.219317746219275</v>
      </c>
      <c r="H8" s="73">
        <f t="shared" si="2"/>
        <v>57.219317746219275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150797102.22999999</v>
      </c>
      <c r="E9" s="44">
        <v>136664551.22999999</v>
      </c>
      <c r="F9" s="72">
        <f t="shared" si="0"/>
        <v>110.34105104272108</v>
      </c>
      <c r="G9" s="72">
        <f t="shared" si="1"/>
        <v>45.631277885675864</v>
      </c>
      <c r="H9" s="73">
        <f t="shared" si="2"/>
        <v>45.631277885675864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17956044.609999999</v>
      </c>
      <c r="E10" s="44">
        <v>17283271.510000002</v>
      </c>
      <c r="F10" s="72">
        <f t="shared" si="0"/>
        <v>103.89262588168411</v>
      </c>
      <c r="G10" s="72">
        <f t="shared" si="1"/>
        <v>54.494228924964702</v>
      </c>
      <c r="H10" s="73">
        <f t="shared" si="2"/>
        <v>54.494228924964702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50311018.769999996</v>
      </c>
      <c r="E11" s="44">
        <f>E12+E13+E14+E15+E16</f>
        <v>60875104.909999996</v>
      </c>
      <c r="F11" s="72">
        <f t="shared" si="0"/>
        <v>82.646294974574033</v>
      </c>
      <c r="G11" s="72">
        <f t="shared" si="1"/>
        <v>44.606068214206928</v>
      </c>
      <c r="H11" s="73">
        <f t="shared" si="2"/>
        <v>44.606068214206928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43293525.899999999</v>
      </c>
      <c r="E12" s="44">
        <v>49533671.210000001</v>
      </c>
      <c r="F12" s="72">
        <f t="shared" si="0"/>
        <v>87.402215185010917</v>
      </c>
      <c r="G12" s="72">
        <f t="shared" si="1"/>
        <v>44.448500257369943</v>
      </c>
      <c r="H12" s="73">
        <f t="shared" si="2"/>
        <v>44.448500257369943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-290034.64</v>
      </c>
      <c r="E13" s="44">
        <v>769924.08</v>
      </c>
      <c r="F13" s="72">
        <f t="shared" si="0"/>
        <v>-37.670550582078178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277683.93</v>
      </c>
      <c r="E14" s="44">
        <v>83591.58</v>
      </c>
      <c r="F14" s="72"/>
      <c r="G14" s="72">
        <f t="shared" si="1"/>
        <v>167.61571707099182</v>
      </c>
      <c r="H14" s="73">
        <f t="shared" si="2"/>
        <v>167.61571707099182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7029843.5800000001</v>
      </c>
      <c r="E15" s="44">
        <v>10487918.039999999</v>
      </c>
      <c r="F15" s="72">
        <f t="shared" si="0"/>
        <v>67.028017888667648</v>
      </c>
      <c r="G15" s="72">
        <f t="shared" si="1"/>
        <v>46.180863262384683</v>
      </c>
      <c r="H15" s="73">
        <f t="shared" si="2"/>
        <v>46.180863262384683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12203184.539999999</v>
      </c>
      <c r="E17" s="44">
        <v>12173262.140000001</v>
      </c>
      <c r="F17" s="72">
        <f t="shared" si="0"/>
        <v>100.24580428529242</v>
      </c>
      <c r="G17" s="72">
        <f t="shared" si="1"/>
        <v>53.853418093556925</v>
      </c>
      <c r="H17" s="73">
        <f t="shared" si="2"/>
        <v>53.853418093556925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5090253.51</v>
      </c>
      <c r="E18" s="44">
        <v>5185200.76</v>
      </c>
      <c r="F18" s="72">
        <f t="shared" si="0"/>
        <v>98.168879964447115</v>
      </c>
      <c r="G18" s="72">
        <f t="shared" si="1"/>
        <v>52.476840309278352</v>
      </c>
      <c r="H18" s="73">
        <f t="shared" si="2"/>
        <v>52.476840309278352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26389062.580000002</v>
      </c>
      <c r="E20" s="75">
        <f>E21+E22+E23+E26+E28+E29</f>
        <v>38517013.279999994</v>
      </c>
      <c r="F20" s="76">
        <f t="shared" si="0"/>
        <v>68.512743675539753</v>
      </c>
      <c r="G20" s="76">
        <f t="shared" si="1"/>
        <v>41.694238265247755</v>
      </c>
      <c r="H20" s="73">
        <f t="shared" si="2"/>
        <v>41.636822131592382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6417414.1399999997</v>
      </c>
      <c r="E21" s="44">
        <v>13524430.09</v>
      </c>
      <c r="F21" s="72">
        <f t="shared" si="0"/>
        <v>47.450532830548276</v>
      </c>
      <c r="G21" s="72">
        <f t="shared" si="1"/>
        <v>42.001895847282604</v>
      </c>
      <c r="H21" s="73">
        <f t="shared" si="2"/>
        <v>42.001895847282604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1707443.82</v>
      </c>
      <c r="E22" s="44">
        <v>1203258.73</v>
      </c>
      <c r="F22" s="72">
        <f t="shared" si="0"/>
        <v>141.9016357354831</v>
      </c>
      <c r="G22" s="72">
        <f t="shared" si="1"/>
        <v>118.57248749999999</v>
      </c>
      <c r="H22" s="73">
        <f t="shared" si="2"/>
        <v>118.57248749999999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11898984.65</v>
      </c>
      <c r="E23" s="44">
        <f>E24+E25</f>
        <v>11668850.280000001</v>
      </c>
      <c r="F23" s="72">
        <f t="shared" si="0"/>
        <v>101.9722111817172</v>
      </c>
      <c r="G23" s="72">
        <f t="shared" si="1"/>
        <v>48.418077556916444</v>
      </c>
      <c r="H23" s="73">
        <f t="shared" si="2"/>
        <v>48.418077556916444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11680906.17</v>
      </c>
      <c r="E24" s="44">
        <v>11176806.050000001</v>
      </c>
      <c r="F24" s="72">
        <f t="shared" si="0"/>
        <v>104.51023412005974</v>
      </c>
      <c r="G24" s="72">
        <f t="shared" si="1"/>
        <v>47.5306958963195</v>
      </c>
      <c r="H24" s="73">
        <f t="shared" si="2"/>
        <v>47.5306958963195</v>
      </c>
    </row>
    <row r="25" spans="1:8" ht="15" customHeight="1" outlineLevel="3">
      <c r="A25" s="43" t="s">
        <v>42</v>
      </c>
      <c r="B25" s="77"/>
      <c r="C25" s="77"/>
      <c r="D25" s="66">
        <v>218078.48</v>
      </c>
      <c r="E25" s="44">
        <v>492044.23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5498638.2400000002</v>
      </c>
      <c r="E26" s="44">
        <v>11232098.189999999</v>
      </c>
      <c r="F26" s="72">
        <f t="shared" si="0"/>
        <v>48.954684574387613</v>
      </c>
      <c r="G26" s="72">
        <f t="shared" si="1"/>
        <v>27.023653862948578</v>
      </c>
      <c r="H26" s="73">
        <f t="shared" si="2"/>
        <v>27.023653862948578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5498638.2400000002</v>
      </c>
      <c r="E27" s="44">
        <v>11214542.189999999</v>
      </c>
      <c r="F27" s="72">
        <f t="shared" si="0"/>
        <v>49.031321536273971</v>
      </c>
      <c r="G27" s="72">
        <f t="shared" si="1"/>
        <v>27.023653862948578</v>
      </c>
      <c r="H27" s="73">
        <f t="shared" si="2"/>
        <v>27.023653862948578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841503.02</v>
      </c>
      <c r="E28" s="44">
        <v>876903.3</v>
      </c>
      <c r="F28" s="72">
        <f t="shared" si="0"/>
        <v>95.963034920726145</v>
      </c>
      <c r="G28" s="72">
        <f t="shared" si="1"/>
        <v>51.000183030303035</v>
      </c>
      <c r="H28" s="73">
        <f t="shared" si="2"/>
        <v>51.000183030303035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25078.71</v>
      </c>
      <c r="E29" s="44">
        <f>E30+E31</f>
        <v>11472.689999999999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-6770.25</v>
      </c>
      <c r="E30" s="44">
        <v>9325.89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19373.84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12475.12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2168376598.2999997</v>
      </c>
      <c r="D33" s="79">
        <f>D34+D39+D40+D41</f>
        <v>943923230.6099999</v>
      </c>
      <c r="E33" s="80">
        <f>E34+E39+E40+E41</f>
        <v>1252899367.3000002</v>
      </c>
      <c r="F33" s="76">
        <f t="shared" si="0"/>
        <v>75.339109847597399</v>
      </c>
      <c r="G33" s="76">
        <f t="shared" si="1"/>
        <v>45.111210875743318</v>
      </c>
      <c r="H33" s="73">
        <f t="shared" si="2"/>
        <v>43.531332673025183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2168376598.2999997</v>
      </c>
      <c r="D34" s="79">
        <f>D35+D36+D37+D38</f>
        <v>945602981.68999994</v>
      </c>
      <c r="E34" s="80">
        <f>E35+E36+E37+E38</f>
        <v>1252817752.6600001</v>
      </c>
      <c r="F34" s="76">
        <f t="shared" si="0"/>
        <v>75.478095651365294</v>
      </c>
      <c r="G34" s="76">
        <f t="shared" si="1"/>
        <v>45.191488172382869</v>
      </c>
      <c r="H34" s="73">
        <f t="shared" si="2"/>
        <v>43.608798509970534</v>
      </c>
    </row>
    <row r="35" spans="1:8">
      <c r="A35" s="47" t="s">
        <v>57</v>
      </c>
      <c r="B35" s="81"/>
      <c r="C35" s="82">
        <v>2187360</v>
      </c>
      <c r="D35" s="82">
        <v>911400</v>
      </c>
      <c r="E35" s="48">
        <v>909713.12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723682634.62</v>
      </c>
      <c r="D36" s="82">
        <v>146103857.53999999</v>
      </c>
      <c r="E36" s="48">
        <v>162076634.03999999</v>
      </c>
      <c r="F36" s="72">
        <f t="shared" si="0"/>
        <v>90.144923360107555</v>
      </c>
      <c r="G36" s="72">
        <f t="shared" si="1"/>
        <v>21.106640970498145</v>
      </c>
      <c r="H36" s="73">
        <f t="shared" si="2"/>
        <v>20.18894064201471</v>
      </c>
    </row>
    <row r="37" spans="1:8">
      <c r="A37" s="47" t="s">
        <v>59</v>
      </c>
      <c r="B37" s="81">
        <v>1218611642</v>
      </c>
      <c r="C37" s="82">
        <v>1223990690</v>
      </c>
      <c r="D37" s="82">
        <v>728235645.65999997</v>
      </c>
      <c r="E37" s="48">
        <v>763801153.83000004</v>
      </c>
      <c r="F37" s="72">
        <f t="shared" si="0"/>
        <v>95.343616857390089</v>
      </c>
      <c r="G37" s="72">
        <f t="shared" si="1"/>
        <v>59.759452524580425</v>
      </c>
      <c r="H37" s="73">
        <f t="shared" si="2"/>
        <v>59.49682882473558</v>
      </c>
    </row>
    <row r="38" spans="1:8">
      <c r="A38" s="47" t="s">
        <v>60</v>
      </c>
      <c r="B38" s="81">
        <v>181606912.81</v>
      </c>
      <c r="C38" s="82">
        <v>218515913.68000001</v>
      </c>
      <c r="D38" s="82">
        <v>70352078.489999995</v>
      </c>
      <c r="E38" s="48">
        <v>326030251.67000002</v>
      </c>
      <c r="F38" s="72">
        <f t="shared" si="0"/>
        <v>21.578389775071756</v>
      </c>
      <c r="G38" s="72">
        <f t="shared" si="1"/>
        <v>38.738656696181742</v>
      </c>
      <c r="H38" s="73">
        <f t="shared" si="2"/>
        <v>32.195402753606899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-1710497.08</v>
      </c>
      <c r="E41" s="48">
        <v>-572376.62</v>
      </c>
      <c r="F41" s="72">
        <f t="shared" si="0"/>
        <v>298.84118607080774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15095059.859999999</v>
      </c>
      <c r="E42" s="33">
        <v>82033379.629999995</v>
      </c>
      <c r="F42" s="72">
        <f t="shared" si="0"/>
        <v>18.401119066511875</v>
      </c>
      <c r="G42" s="72">
        <f t="shared" si="1"/>
        <v>-36.026395847255365</v>
      </c>
      <c r="H42" s="73">
        <f t="shared" si="2"/>
        <v>-20.088514180519745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A31" sqref="A3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97</v>
      </c>
      <c r="B1" s="90"/>
      <c r="C1" s="90"/>
      <c r="D1" s="90"/>
      <c r="E1" s="90"/>
      <c r="F1" s="90"/>
      <c r="G1" s="90"/>
      <c r="H1" s="90"/>
    </row>
    <row r="2" spans="1:8" ht="37.5" customHeight="1">
      <c r="A2" s="91" t="s">
        <v>2</v>
      </c>
      <c r="B2" s="92" t="s">
        <v>90</v>
      </c>
      <c r="C2" s="92"/>
      <c r="D2" s="93" t="s">
        <v>91</v>
      </c>
      <c r="E2" s="94" t="s">
        <v>76</v>
      </c>
      <c r="F2" s="91" t="s">
        <v>92</v>
      </c>
      <c r="G2" s="92" t="s">
        <v>93</v>
      </c>
      <c r="H2" s="92"/>
    </row>
    <row r="3" spans="1:8" ht="51" customHeight="1">
      <c r="A3" s="91"/>
      <c r="B3" s="68" t="s">
        <v>66</v>
      </c>
      <c r="C3" s="67" t="s">
        <v>67</v>
      </c>
      <c r="D3" s="93"/>
      <c r="E3" s="94"/>
      <c r="F3" s="91"/>
      <c r="G3" s="6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2742636700.9199996</v>
      </c>
      <c r="D4" s="70">
        <f>D5+D32</f>
        <v>971717472.20999992</v>
      </c>
      <c r="E4" s="71">
        <f>E5+E32</f>
        <v>1154670568.5899999</v>
      </c>
      <c r="F4" s="72">
        <f>D4/E4*100</f>
        <v>84.15538584278552</v>
      </c>
      <c r="G4" s="72">
        <f>D4/B4*100</f>
        <v>36.352046435640176</v>
      </c>
      <c r="H4" s="73">
        <f>D4/C4*100</f>
        <v>35.430047001268655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220314283.42999998</v>
      </c>
      <c r="E5" s="75">
        <f>E6+E20</f>
        <v>230735988.91000006</v>
      </c>
      <c r="F5" s="76">
        <f t="shared" ref="F5:F41" si="0">D5/E5*100</f>
        <v>95.483277000162673</v>
      </c>
      <c r="G5" s="76">
        <f t="shared" ref="G5:G41" si="1">D5/B5*100</f>
        <v>37.943418910440954</v>
      </c>
      <c r="H5" s="73">
        <f t="shared" ref="H5:H41" si="2">D5/C5*100</f>
        <v>37.943418910440954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196932011.60999998</v>
      </c>
      <c r="E6" s="75">
        <f>E7+E10+E11+E17+E18+E19</f>
        <v>199728204.22000006</v>
      </c>
      <c r="F6" s="76">
        <f t="shared" si="0"/>
        <v>98.600001126070268</v>
      </c>
      <c r="G6" s="76">
        <f t="shared" si="1"/>
        <v>38.06574047598366</v>
      </c>
      <c r="H6" s="73">
        <f t="shared" si="2"/>
        <v>38.06574047598366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118870791.87</v>
      </c>
      <c r="E7" s="44">
        <f>E8+E9</f>
        <v>115741020.97</v>
      </c>
      <c r="F7" s="72">
        <f t="shared" si="0"/>
        <v>102.70411551044745</v>
      </c>
      <c r="G7" s="72">
        <f t="shared" si="1"/>
        <v>35.039586589870339</v>
      </c>
      <c r="H7" s="73">
        <f t="shared" si="2"/>
        <v>35.039586589870339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4598526.67</v>
      </c>
      <c r="E8" s="44">
        <v>5866820.9100000001</v>
      </c>
      <c r="F8" s="72">
        <f t="shared" si="0"/>
        <v>78.381916553167798</v>
      </c>
      <c r="G8" s="72">
        <f t="shared" si="1"/>
        <v>52.384535345543981</v>
      </c>
      <c r="H8" s="73">
        <f t="shared" si="2"/>
        <v>52.384535345543981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114272265.2</v>
      </c>
      <c r="E9" s="44">
        <v>109874200.06</v>
      </c>
      <c r="F9" s="72">
        <f t="shared" si="0"/>
        <v>104.00281880332081</v>
      </c>
      <c r="G9" s="72">
        <f t="shared" si="1"/>
        <v>34.578844094853459</v>
      </c>
      <c r="H9" s="73">
        <f t="shared" si="2"/>
        <v>34.578844094853459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14873204.57</v>
      </c>
      <c r="E10" s="44">
        <v>14259415.01</v>
      </c>
      <c r="F10" s="72">
        <f t="shared" si="0"/>
        <v>104.30445119641693</v>
      </c>
      <c r="G10" s="72">
        <f t="shared" si="1"/>
        <v>45.138215697795111</v>
      </c>
      <c r="H10" s="73">
        <f t="shared" si="2"/>
        <v>45.138215697795111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48338618.850000001</v>
      </c>
      <c r="E11" s="44">
        <f>E12+E13+E14+E15+E16</f>
        <v>53900192.75</v>
      </c>
      <c r="F11" s="72">
        <f t="shared" si="0"/>
        <v>89.681717974932468</v>
      </c>
      <c r="G11" s="72">
        <f t="shared" si="1"/>
        <v>42.857325940085495</v>
      </c>
      <c r="H11" s="73">
        <f t="shared" si="2"/>
        <v>42.857325940085495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41672725.859999999</v>
      </c>
      <c r="E12" s="44">
        <v>44603702.670000002</v>
      </c>
      <c r="F12" s="72">
        <f t="shared" si="0"/>
        <v>93.428848650335595</v>
      </c>
      <c r="G12" s="72">
        <f t="shared" si="1"/>
        <v>42.784460900504229</v>
      </c>
      <c r="H12" s="73">
        <f t="shared" si="2"/>
        <v>42.784460900504229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-291047.24</v>
      </c>
      <c r="E13" s="44">
        <v>-126562.32</v>
      </c>
      <c r="F13" s="72">
        <f t="shared" si="0"/>
        <v>229.96357841733621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44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6679256.3099999996</v>
      </c>
      <c r="E15" s="44">
        <v>9338362.4900000002</v>
      </c>
      <c r="F15" s="72">
        <f t="shared" si="0"/>
        <v>71.524920104059902</v>
      </c>
      <c r="G15" s="72">
        <f t="shared" si="1"/>
        <v>43.87776468086507</v>
      </c>
      <c r="H15" s="73">
        <f t="shared" si="2"/>
        <v>43.87776468086507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10663940.369999999</v>
      </c>
      <c r="E17" s="44">
        <v>11749644.83</v>
      </c>
      <c r="F17" s="72">
        <f t="shared" si="0"/>
        <v>90.759682733320531</v>
      </c>
      <c r="G17" s="72">
        <f t="shared" si="1"/>
        <v>47.060637113857013</v>
      </c>
      <c r="H17" s="73">
        <f t="shared" si="2"/>
        <v>47.060637113857013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4185455.95</v>
      </c>
      <c r="E18" s="44">
        <v>4076193.86</v>
      </c>
      <c r="F18" s="72">
        <f t="shared" si="0"/>
        <v>102.68049297341319</v>
      </c>
      <c r="G18" s="72">
        <f t="shared" si="1"/>
        <v>43.14903041237114</v>
      </c>
      <c r="H18" s="73">
        <f t="shared" si="2"/>
        <v>43.14903041237114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23382271.82</v>
      </c>
      <c r="E20" s="75">
        <f>E21+E22+E23+E26+E28+E29</f>
        <v>31007784.690000001</v>
      </c>
      <c r="F20" s="76">
        <f t="shared" si="0"/>
        <v>75.407746969878744</v>
      </c>
      <c r="G20" s="76">
        <f t="shared" si="1"/>
        <v>36.943563625664346</v>
      </c>
      <c r="H20" s="73">
        <f t="shared" si="2"/>
        <v>36.943563625664346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5432577.5899999999</v>
      </c>
      <c r="E21" s="44">
        <v>9827777.6199999992</v>
      </c>
      <c r="F21" s="72">
        <f t="shared" si="0"/>
        <v>55.27778303555062</v>
      </c>
      <c r="G21" s="72">
        <f t="shared" si="1"/>
        <v>35.556152858394384</v>
      </c>
      <c r="H21" s="73">
        <f t="shared" si="2"/>
        <v>35.556152858394384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1708948.22</v>
      </c>
      <c r="E22" s="44">
        <v>1202736.56</v>
      </c>
      <c r="F22" s="72">
        <f t="shared" si="0"/>
        <v>142.08832398010748</v>
      </c>
      <c r="G22" s="72">
        <f t="shared" si="1"/>
        <v>118.67695972222224</v>
      </c>
      <c r="H22" s="73">
        <f t="shared" si="2"/>
        <v>118.67695972222224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9959179.9400000013</v>
      </c>
      <c r="E23" s="44">
        <f>E24+E25</f>
        <v>9630670.5600000005</v>
      </c>
      <c r="F23" s="72">
        <f t="shared" si="0"/>
        <v>103.41107483589388</v>
      </c>
      <c r="G23" s="72">
        <f t="shared" si="1"/>
        <v>40.524831397123158</v>
      </c>
      <c r="H23" s="73">
        <f t="shared" si="2"/>
        <v>40.524831397123158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9759492.3000000007</v>
      </c>
      <c r="E24" s="44">
        <v>9490697.3100000005</v>
      </c>
      <c r="F24" s="72">
        <f t="shared" si="0"/>
        <v>102.83219431850156</v>
      </c>
      <c r="G24" s="72">
        <f t="shared" si="1"/>
        <v>39.71228377855995</v>
      </c>
      <c r="H24" s="73">
        <f t="shared" si="2"/>
        <v>39.71228377855995</v>
      </c>
    </row>
    <row r="25" spans="1:8" ht="15" customHeight="1" outlineLevel="3">
      <c r="A25" s="43" t="s">
        <v>42</v>
      </c>
      <c r="B25" s="77"/>
      <c r="C25" s="77"/>
      <c r="D25" s="66">
        <v>199687.64</v>
      </c>
      <c r="E25" s="44">
        <v>139973.25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5131311.82</v>
      </c>
      <c r="E26" s="44">
        <v>9582915.3699999992</v>
      </c>
      <c r="F26" s="72">
        <f t="shared" si="0"/>
        <v>53.546458691098728</v>
      </c>
      <c r="G26" s="72">
        <f t="shared" si="1"/>
        <v>25.218388341644509</v>
      </c>
      <c r="H26" s="73">
        <f t="shared" si="2"/>
        <v>25.218388341644509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5131311.82</v>
      </c>
      <c r="E27" s="44">
        <v>9565359.3699999992</v>
      </c>
      <c r="F27" s="72">
        <f t="shared" si="0"/>
        <v>53.644736402621959</v>
      </c>
      <c r="G27" s="72">
        <f t="shared" si="1"/>
        <v>25.218388341644509</v>
      </c>
      <c r="H27" s="73">
        <f t="shared" si="2"/>
        <v>25.218388341644509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761662.16</v>
      </c>
      <c r="E28" s="44">
        <v>761537.78</v>
      </c>
      <c r="F28" s="72">
        <f t="shared" si="0"/>
        <v>100.0163327418897</v>
      </c>
      <c r="G28" s="72">
        <f t="shared" si="1"/>
        <v>46.16134303030303</v>
      </c>
      <c r="H28" s="73">
        <f t="shared" si="2"/>
        <v>46.16134303030303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388592.08999999997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375361.87</v>
      </c>
      <c r="E30" s="44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13230.22</v>
      </c>
      <c r="E31" s="44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2161997713.2999997</v>
      </c>
      <c r="D32" s="79">
        <f>D33+D38+D39+D40</f>
        <v>751403188.77999997</v>
      </c>
      <c r="E32" s="80">
        <f>E33+E38+E39+E40</f>
        <v>923934579.67999995</v>
      </c>
      <c r="F32" s="76">
        <f t="shared" si="0"/>
        <v>81.326449437604623</v>
      </c>
      <c r="G32" s="76">
        <f t="shared" si="1"/>
        <v>35.910449708770464</v>
      </c>
      <c r="H32" s="73">
        <f t="shared" si="2"/>
        <v>34.755040866027734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2161997713.2999997</v>
      </c>
      <c r="D33" s="79">
        <f>D34+D35+D36+D37</f>
        <v>753082939.86000001</v>
      </c>
      <c r="E33" s="80">
        <f>E34+E35+E36+E37</f>
        <v>923852965.03999996</v>
      </c>
      <c r="F33" s="76">
        <f t="shared" si="0"/>
        <v>81.51545412070999</v>
      </c>
      <c r="G33" s="76">
        <f t="shared" si="1"/>
        <v>35.990727005410008</v>
      </c>
      <c r="H33" s="73">
        <f t="shared" si="2"/>
        <v>34.832735262726985</v>
      </c>
    </row>
    <row r="34" spans="1:8">
      <c r="A34" s="47" t="s">
        <v>57</v>
      </c>
      <c r="B34" s="81"/>
      <c r="C34" s="82">
        <v>2187360</v>
      </c>
      <c r="D34" s="82">
        <v>729120</v>
      </c>
      <c r="E34" s="48">
        <v>729120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717492487.62</v>
      </c>
      <c r="D35" s="82">
        <v>129312549.09999999</v>
      </c>
      <c r="E35" s="48">
        <v>78681375.890000001</v>
      </c>
      <c r="F35" s="72">
        <f t="shared" si="0"/>
        <v>164.34962866026211</v>
      </c>
      <c r="G35" s="72">
        <f t="shared" si="1"/>
        <v>18.68091365134816</v>
      </c>
      <c r="H35" s="73">
        <f t="shared" si="2"/>
        <v>18.022843629895512</v>
      </c>
    </row>
    <row r="36" spans="1:8">
      <c r="A36" s="47" t="s">
        <v>59</v>
      </c>
      <c r="B36" s="81">
        <v>1218611642</v>
      </c>
      <c r="C36" s="82">
        <v>1223990690</v>
      </c>
      <c r="D36" s="82">
        <v>598724708.73000002</v>
      </c>
      <c r="E36" s="48">
        <v>571493393.54999995</v>
      </c>
      <c r="F36" s="72">
        <f t="shared" si="0"/>
        <v>104.76493962788349</v>
      </c>
      <c r="G36" s="72">
        <f t="shared" si="1"/>
        <v>49.13170760024628</v>
      </c>
      <c r="H36" s="73">
        <f t="shared" si="2"/>
        <v>48.915789443627219</v>
      </c>
    </row>
    <row r="37" spans="1:8">
      <c r="A37" s="47" t="s">
        <v>60</v>
      </c>
      <c r="B37" s="81">
        <v>181606912.81</v>
      </c>
      <c r="C37" s="82">
        <v>218327175.68000001</v>
      </c>
      <c r="D37" s="82">
        <v>24316562.030000001</v>
      </c>
      <c r="E37" s="48">
        <v>272949075.60000002</v>
      </c>
      <c r="F37" s="72">
        <f t="shared" si="0"/>
        <v>8.908827398131697</v>
      </c>
      <c r="G37" s="72">
        <f t="shared" si="1"/>
        <v>13.389667636407854</v>
      </c>
      <c r="H37" s="73">
        <f t="shared" si="2"/>
        <v>11.137670770605554</v>
      </c>
    </row>
    <row r="38" spans="1:8" ht="26.25">
      <c r="A38" s="47" t="s">
        <v>61</v>
      </c>
      <c r="B38" s="81"/>
      <c r="C38" s="82"/>
      <c r="D38" s="82"/>
      <c r="E38" s="48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48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48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-30858515.050000001</v>
      </c>
      <c r="E41" s="33">
        <v>88289912</v>
      </c>
      <c r="F41" s="72">
        <f t="shared" si="0"/>
        <v>-34.951348745256425</v>
      </c>
      <c r="G41" s="72">
        <f t="shared" si="1"/>
        <v>73.648007279236282</v>
      </c>
      <c r="H41" s="73">
        <f t="shared" si="2"/>
        <v>41.066529243409505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L15" sqref="L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96</v>
      </c>
      <c r="B1" s="90"/>
      <c r="C1" s="90"/>
      <c r="D1" s="90"/>
      <c r="E1" s="90"/>
      <c r="F1" s="90"/>
      <c r="G1" s="90"/>
      <c r="H1" s="90"/>
    </row>
    <row r="2" spans="1:8" ht="37.5" customHeight="1">
      <c r="A2" s="91" t="s">
        <v>2</v>
      </c>
      <c r="B2" s="92" t="s">
        <v>90</v>
      </c>
      <c r="C2" s="92"/>
      <c r="D2" s="93" t="s">
        <v>91</v>
      </c>
      <c r="E2" s="94" t="s">
        <v>76</v>
      </c>
      <c r="F2" s="91" t="s">
        <v>92</v>
      </c>
      <c r="G2" s="92" t="s">
        <v>93</v>
      </c>
      <c r="H2" s="92"/>
    </row>
    <row r="3" spans="1:8" ht="51" customHeight="1">
      <c r="A3" s="91"/>
      <c r="B3" s="65" t="s">
        <v>66</v>
      </c>
      <c r="C3" s="64" t="s">
        <v>67</v>
      </c>
      <c r="D3" s="93"/>
      <c r="E3" s="94"/>
      <c r="F3" s="91"/>
      <c r="G3" s="6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2737176015.8199997</v>
      </c>
      <c r="D4" s="70">
        <f>D5+D32</f>
        <v>758498651.92999995</v>
      </c>
      <c r="E4" s="71">
        <f>E5+E32</f>
        <v>1023926893.72</v>
      </c>
      <c r="F4" s="72">
        <f>D4/E4*100</f>
        <v>74.077422575973145</v>
      </c>
      <c r="G4" s="72">
        <f>D4/B4*100</f>
        <v>28.375509348020632</v>
      </c>
      <c r="H4" s="73">
        <f>D4/C4*100</f>
        <v>27.710992919202894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163254274.28</v>
      </c>
      <c r="E5" s="75">
        <f>E6+E20</f>
        <v>180415846.31</v>
      </c>
      <c r="F5" s="76">
        <f t="shared" ref="F5:F41" si="0">D5/E5*100</f>
        <v>90.487769017521842</v>
      </c>
      <c r="G5" s="76">
        <f t="shared" ref="G5:G41" si="1">D5/B5*100</f>
        <v>28.11631284856848</v>
      </c>
      <c r="H5" s="73">
        <f t="shared" ref="H5:H41" si="2">D5/C5*100</f>
        <v>28.11631284856848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145619656.46000001</v>
      </c>
      <c r="E6" s="75">
        <f>E7+E10+E11+E17+E18+E19</f>
        <v>158930802.89000002</v>
      </c>
      <c r="F6" s="76">
        <f t="shared" si="0"/>
        <v>91.624564786718537</v>
      </c>
      <c r="G6" s="76">
        <f t="shared" si="1"/>
        <v>28.147379421410346</v>
      </c>
      <c r="H6" s="73">
        <f t="shared" si="2"/>
        <v>28.147379421410346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84591560.120000005</v>
      </c>
      <c r="E7" s="78">
        <f>E8+E9</f>
        <v>93630572.950000003</v>
      </c>
      <c r="F7" s="72">
        <f t="shared" si="0"/>
        <v>90.346088307259478</v>
      </c>
      <c r="G7" s="72">
        <f t="shared" si="1"/>
        <v>24.935084968883896</v>
      </c>
      <c r="H7" s="73">
        <f t="shared" si="2"/>
        <v>24.935084968883896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3956681.94</v>
      </c>
      <c r="E8" s="78">
        <v>5152411.16</v>
      </c>
      <c r="F8" s="72">
        <f t="shared" si="0"/>
        <v>76.792822178422568</v>
      </c>
      <c r="G8" s="72">
        <f t="shared" si="1"/>
        <v>45.07290265144978</v>
      </c>
      <c r="H8" s="73">
        <f t="shared" si="2"/>
        <v>45.07290265144978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80634878.180000007</v>
      </c>
      <c r="E9" s="78">
        <v>88478161.790000007</v>
      </c>
      <c r="F9" s="72">
        <f t="shared" si="0"/>
        <v>91.135345206859313</v>
      </c>
      <c r="G9" s="72">
        <f t="shared" si="1"/>
        <v>24.400154108380452</v>
      </c>
      <c r="H9" s="73">
        <f t="shared" si="2"/>
        <v>24.400154108380452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11878955.66</v>
      </c>
      <c r="E10" s="78">
        <v>10333827</v>
      </c>
      <c r="F10" s="72">
        <f t="shared" si="0"/>
        <v>114.95214367339419</v>
      </c>
      <c r="G10" s="72">
        <f t="shared" si="1"/>
        <v>36.051064874556758</v>
      </c>
      <c r="H10" s="73">
        <f t="shared" si="2"/>
        <v>36.051064874556758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35294465.589999996</v>
      </c>
      <c r="E11" s="78">
        <f>E12+E13+E14+E15+E16</f>
        <v>42035820.159999996</v>
      </c>
      <c r="F11" s="72">
        <f t="shared" si="0"/>
        <v>83.962833259014488</v>
      </c>
      <c r="G11" s="72">
        <f t="shared" si="1"/>
        <v>31.29229695961331</v>
      </c>
      <c r="H11" s="73">
        <f t="shared" si="2"/>
        <v>31.29229695961331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36393310.539999999</v>
      </c>
      <c r="E12" s="78">
        <v>33843718.07</v>
      </c>
      <c r="F12" s="72">
        <f t="shared" si="0"/>
        <v>107.53342899478892</v>
      </c>
      <c r="G12" s="72">
        <f t="shared" si="1"/>
        <v>37.364202597870047</v>
      </c>
      <c r="H12" s="73">
        <f t="shared" si="2"/>
        <v>37.364202597870047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-295610.28000000003</v>
      </c>
      <c r="E13" s="78">
        <v>-143713.74</v>
      </c>
      <c r="F13" s="72">
        <f t="shared" si="0"/>
        <v>205.69381883736381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78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-1080918.5900000001</v>
      </c>
      <c r="E15" s="78">
        <v>8251125.9199999999</v>
      </c>
      <c r="F15" s="72">
        <f t="shared" si="0"/>
        <v>-13.100255655776008</v>
      </c>
      <c r="G15" s="72">
        <f t="shared" si="1"/>
        <v>-7.1008341842166072</v>
      </c>
      <c r="H15" s="73">
        <f t="shared" si="2"/>
        <v>-7.1008341842166072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78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10510838.34</v>
      </c>
      <c r="E17" s="78">
        <v>9859007.6300000008</v>
      </c>
      <c r="F17" s="72">
        <f t="shared" si="0"/>
        <v>106.6115245515841</v>
      </c>
      <c r="G17" s="72">
        <f t="shared" si="1"/>
        <v>46.384988261253305</v>
      </c>
      <c r="H17" s="73">
        <f t="shared" si="2"/>
        <v>46.384988261253305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3343836.75</v>
      </c>
      <c r="E18" s="78">
        <v>3069838.35</v>
      </c>
      <c r="F18" s="72">
        <f t="shared" si="0"/>
        <v>108.92549928565455</v>
      </c>
      <c r="G18" s="72">
        <f t="shared" si="1"/>
        <v>34.472543814432989</v>
      </c>
      <c r="H18" s="73">
        <f t="shared" si="2"/>
        <v>34.472543814432989</v>
      </c>
    </row>
    <row r="19" spans="1:8" ht="25.5" outlineLevel="2">
      <c r="A19" s="43" t="s">
        <v>31</v>
      </c>
      <c r="B19" s="77"/>
      <c r="C19" s="77"/>
      <c r="D19" s="66">
        <v>0</v>
      </c>
      <c r="E19" s="78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17634617.82</v>
      </c>
      <c r="E20" s="75">
        <f>E21+E22+E23+E26+E28+E29</f>
        <v>21485043.420000002</v>
      </c>
      <c r="F20" s="76">
        <f t="shared" si="0"/>
        <v>82.078576595215452</v>
      </c>
      <c r="G20" s="76">
        <f t="shared" si="1"/>
        <v>27.862374984889055</v>
      </c>
      <c r="H20" s="73">
        <f t="shared" si="2"/>
        <v>27.862374984889055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4498343.7300000004</v>
      </c>
      <c r="E21" s="78">
        <v>7596192.5999999996</v>
      </c>
      <c r="F21" s="72">
        <f t="shared" si="0"/>
        <v>59.218400149569675</v>
      </c>
      <c r="G21" s="72">
        <f t="shared" si="1"/>
        <v>29.441603847112287</v>
      </c>
      <c r="H21" s="73">
        <f t="shared" si="2"/>
        <v>29.441603847112287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1708760.66</v>
      </c>
      <c r="E22" s="78">
        <v>1126149.8799999999</v>
      </c>
      <c r="F22" s="72">
        <f t="shared" si="0"/>
        <v>151.73474600023934</v>
      </c>
      <c r="G22" s="72">
        <f t="shared" si="1"/>
        <v>118.66393472222221</v>
      </c>
      <c r="H22" s="73">
        <f t="shared" si="2"/>
        <v>118.66393472222221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7778026.5899999999</v>
      </c>
      <c r="E23" s="78">
        <f>E24+E25</f>
        <v>7341889.1699999999</v>
      </c>
      <c r="F23" s="72">
        <f t="shared" si="0"/>
        <v>105.94039776277364</v>
      </c>
      <c r="G23" s="72">
        <f t="shared" si="1"/>
        <v>31.649515126853977</v>
      </c>
      <c r="H23" s="73">
        <f t="shared" si="2"/>
        <v>31.649515126853977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7584338.9500000002</v>
      </c>
      <c r="E24" s="78">
        <v>7293534.7199999997</v>
      </c>
      <c r="F24" s="72">
        <f t="shared" si="0"/>
        <v>103.98715082828865</v>
      </c>
      <c r="G24" s="72">
        <f t="shared" si="1"/>
        <v>30.861382067506256</v>
      </c>
      <c r="H24" s="73">
        <f t="shared" si="2"/>
        <v>30.861382067506256</v>
      </c>
    </row>
    <row r="25" spans="1:8" ht="15" customHeight="1" outlineLevel="3">
      <c r="A25" s="43" t="s">
        <v>42</v>
      </c>
      <c r="B25" s="77"/>
      <c r="C25" s="77"/>
      <c r="D25" s="66">
        <v>193687.64</v>
      </c>
      <c r="E25" s="78">
        <v>48354.45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3253576.42</v>
      </c>
      <c r="E26" s="78">
        <v>4700239.4000000004</v>
      </c>
      <c r="F26" s="72">
        <f t="shared" si="0"/>
        <v>69.221504334438791</v>
      </c>
      <c r="G26" s="72">
        <f t="shared" si="1"/>
        <v>15.990054110330304</v>
      </c>
      <c r="H26" s="73">
        <f t="shared" si="2"/>
        <v>15.990054110330304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3253576.42</v>
      </c>
      <c r="E27" s="78">
        <v>4682683.4000000004</v>
      </c>
      <c r="F27" s="72">
        <f t="shared" si="0"/>
        <v>69.481024918319264</v>
      </c>
      <c r="G27" s="72">
        <f t="shared" si="1"/>
        <v>15.990054110330304</v>
      </c>
      <c r="H27" s="73">
        <f t="shared" si="2"/>
        <v>15.990054110330304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393987.39</v>
      </c>
      <c r="E28" s="78">
        <v>718425.57</v>
      </c>
      <c r="F28" s="72">
        <f t="shared" si="0"/>
        <v>54.840390772839562</v>
      </c>
      <c r="G28" s="72">
        <f t="shared" si="1"/>
        <v>23.878023636363636</v>
      </c>
      <c r="H28" s="73">
        <f t="shared" si="2"/>
        <v>23.878023636363636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1923.0299999999988</v>
      </c>
      <c r="E29" s="78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-8307.19</v>
      </c>
      <c r="E30" s="78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10230.219999999999</v>
      </c>
      <c r="E31" s="78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2156537028.1999998</v>
      </c>
      <c r="D32" s="79">
        <f>D33+D38+D39+D40</f>
        <v>595244377.64999998</v>
      </c>
      <c r="E32" s="80">
        <f>E33+E38+E39+E40</f>
        <v>843511047.40999997</v>
      </c>
      <c r="F32" s="76">
        <f t="shared" si="0"/>
        <v>70.567466718746303</v>
      </c>
      <c r="G32" s="76">
        <f t="shared" si="1"/>
        <v>28.447434888764008</v>
      </c>
      <c r="H32" s="73">
        <f t="shared" si="2"/>
        <v>27.601862145943933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2156537028.1999998</v>
      </c>
      <c r="D33" s="79">
        <f>D34+D35+D36+D37</f>
        <v>596924128.73000002</v>
      </c>
      <c r="E33" s="80">
        <f>E34+E35+E36+E37</f>
        <v>843429432.76999998</v>
      </c>
      <c r="F33" s="76">
        <f t="shared" si="0"/>
        <v>70.773452471248888</v>
      </c>
      <c r="G33" s="76">
        <f t="shared" si="1"/>
        <v>28.527712185403551</v>
      </c>
      <c r="H33" s="73">
        <f t="shared" si="2"/>
        <v>27.67975327686516</v>
      </c>
    </row>
    <row r="34" spans="1:8">
      <c r="A34" s="47" t="s">
        <v>57</v>
      </c>
      <c r="B34" s="81"/>
      <c r="C34" s="82">
        <v>2187360</v>
      </c>
      <c r="D34" s="82">
        <v>546840</v>
      </c>
      <c r="E34" s="83">
        <v>546840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712352672.51999998</v>
      </c>
      <c r="D35" s="82">
        <v>103513849.47</v>
      </c>
      <c r="E35" s="83">
        <v>63108298.359999999</v>
      </c>
      <c r="F35" s="72">
        <f t="shared" si="0"/>
        <v>164.02573379416344</v>
      </c>
      <c r="G35" s="72">
        <f t="shared" si="1"/>
        <v>14.953949149763698</v>
      </c>
      <c r="H35" s="73">
        <f t="shared" si="2"/>
        <v>14.531264282874401</v>
      </c>
    </row>
    <row r="36" spans="1:8">
      <c r="A36" s="47" t="s">
        <v>59</v>
      </c>
      <c r="B36" s="81">
        <v>1218611642</v>
      </c>
      <c r="C36" s="82">
        <v>1223979340</v>
      </c>
      <c r="D36" s="82">
        <v>471913509.23000002</v>
      </c>
      <c r="E36" s="83">
        <v>509601820.27999997</v>
      </c>
      <c r="F36" s="72">
        <f t="shared" si="0"/>
        <v>92.60436098338657</v>
      </c>
      <c r="G36" s="72">
        <f t="shared" si="1"/>
        <v>38.725504743700782</v>
      </c>
      <c r="H36" s="73">
        <f t="shared" si="2"/>
        <v>38.555676048420885</v>
      </c>
    </row>
    <row r="37" spans="1:8">
      <c r="A37" s="47" t="s">
        <v>60</v>
      </c>
      <c r="B37" s="81">
        <v>181606912.81</v>
      </c>
      <c r="C37" s="82">
        <v>218017655.68000001</v>
      </c>
      <c r="D37" s="82">
        <v>20949930.030000001</v>
      </c>
      <c r="E37" s="83">
        <v>270172474.13</v>
      </c>
      <c r="F37" s="72">
        <f t="shared" si="0"/>
        <v>7.7542799641089415</v>
      </c>
      <c r="G37" s="72">
        <f t="shared" si="1"/>
        <v>11.535865956775636</v>
      </c>
      <c r="H37" s="73">
        <f t="shared" si="2"/>
        <v>9.6092813972597249</v>
      </c>
    </row>
    <row r="38" spans="1:8" ht="26.25">
      <c r="A38" s="47" t="s">
        <v>61</v>
      </c>
      <c r="B38" s="81"/>
      <c r="C38" s="82"/>
      <c r="D38" s="82"/>
      <c r="E38" s="83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83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84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9741051.1699999999</v>
      </c>
      <c r="E41" s="79">
        <v>90610211.159999996</v>
      </c>
      <c r="F41" s="72">
        <f t="shared" si="0"/>
        <v>10.750500462689795</v>
      </c>
      <c r="G41" s="72">
        <f t="shared" si="1"/>
        <v>-23.248332147971361</v>
      </c>
      <c r="H41" s="73">
        <f t="shared" si="2"/>
        <v>-12.963396394356097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D15" sqref="D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95</v>
      </c>
      <c r="B1" s="90"/>
      <c r="C1" s="90"/>
      <c r="D1" s="90"/>
      <c r="E1" s="90"/>
      <c r="F1" s="90"/>
      <c r="G1" s="90"/>
      <c r="H1" s="90"/>
    </row>
    <row r="2" spans="1:8" ht="37.5" customHeight="1">
      <c r="A2" s="91" t="s">
        <v>2</v>
      </c>
      <c r="B2" s="92" t="s">
        <v>90</v>
      </c>
      <c r="C2" s="92"/>
      <c r="D2" s="93" t="s">
        <v>91</v>
      </c>
      <c r="E2" s="94" t="s">
        <v>76</v>
      </c>
      <c r="F2" s="91" t="s">
        <v>92</v>
      </c>
      <c r="G2" s="92" t="s">
        <v>93</v>
      </c>
      <c r="H2" s="92"/>
    </row>
    <row r="3" spans="1:8" ht="51" customHeight="1">
      <c r="A3" s="91"/>
      <c r="B3" s="63" t="s">
        <v>66</v>
      </c>
      <c r="C3" s="62" t="s">
        <v>67</v>
      </c>
      <c r="D3" s="93"/>
      <c r="E3" s="94"/>
      <c r="F3" s="91"/>
      <c r="G3" s="62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2737176015.8199997</v>
      </c>
      <c r="D4" s="52">
        <f>D5+D32</f>
        <v>495265779.79000008</v>
      </c>
      <c r="E4" s="6">
        <f>E5+E32</f>
        <v>766542570.6099999</v>
      </c>
      <c r="F4" s="39">
        <f>D4/E4*100</f>
        <v>64.610342436151598</v>
      </c>
      <c r="G4" s="39">
        <f>D4/B4*100</f>
        <v>18.527941649503198</v>
      </c>
      <c r="H4" s="40">
        <f>D4/C4*100</f>
        <v>18.094042068450207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91074010.560000017</v>
      </c>
      <c r="E5" s="25">
        <f>E6+E20</f>
        <v>124443783.06999999</v>
      </c>
      <c r="F5" s="42">
        <f t="shared" ref="F5:F41" si="0">D5/E5*100</f>
        <v>73.18486172087087</v>
      </c>
      <c r="G5" s="42">
        <f t="shared" ref="G5:G41" si="1">D5/B5*100</f>
        <v>15.685135256470847</v>
      </c>
      <c r="H5" s="40">
        <f t="shared" ref="H5:H41" si="2">D5/C5*100</f>
        <v>15.685135256470847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77074399.190000013</v>
      </c>
      <c r="E6" s="25">
        <f>E7+E10+E11+E17+E18+E19</f>
        <v>108025261.34999999</v>
      </c>
      <c r="F6" s="42">
        <f t="shared" si="0"/>
        <v>71.348495922893704</v>
      </c>
      <c r="G6" s="42">
        <f t="shared" si="1"/>
        <v>14.898004915113178</v>
      </c>
      <c r="H6" s="40">
        <f t="shared" si="2"/>
        <v>14.898004915113178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66">
        <f>D8+D9</f>
        <v>52581063.969999999</v>
      </c>
      <c r="E7" s="10">
        <f>E8+E9</f>
        <v>71671583.469999999</v>
      </c>
      <c r="F7" s="39">
        <f t="shared" si="0"/>
        <v>73.363893225561512</v>
      </c>
      <c r="G7" s="39">
        <f t="shared" si="1"/>
        <v>15.499339366555583</v>
      </c>
      <c r="H7" s="40">
        <f t="shared" si="2"/>
        <v>15.499339366555583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66">
        <v>2531341.9700000002</v>
      </c>
      <c r="E8" s="10">
        <v>2879391.47</v>
      </c>
      <c r="F8" s="39">
        <f t="shared" si="0"/>
        <v>87.912393864249381</v>
      </c>
      <c r="G8" s="39">
        <f t="shared" si="1"/>
        <v>28.836012578594861</v>
      </c>
      <c r="H8" s="40">
        <f t="shared" si="2"/>
        <v>28.836012578594861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66">
        <v>50049722</v>
      </c>
      <c r="E9" s="10">
        <v>68792192</v>
      </c>
      <c r="F9" s="39">
        <f t="shared" si="0"/>
        <v>72.754945793848236</v>
      </c>
      <c r="G9" s="39">
        <f t="shared" si="1"/>
        <v>15.145070687097546</v>
      </c>
      <c r="H9" s="40">
        <f t="shared" si="2"/>
        <v>15.145070687097546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66">
        <v>8858947.8300000001</v>
      </c>
      <c r="E10" s="10">
        <v>8230491.4000000004</v>
      </c>
      <c r="F10" s="39">
        <f t="shared" si="0"/>
        <v>107.63570969772229</v>
      </c>
      <c r="G10" s="39">
        <f t="shared" si="1"/>
        <v>26.885739123942802</v>
      </c>
      <c r="H10" s="40">
        <f t="shared" si="2"/>
        <v>26.885739123942802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66">
        <f>D12+D13+D14+D15+D16</f>
        <v>7607932.3200000012</v>
      </c>
      <c r="E11" s="10">
        <f>E12+E13+E14+E15+E16</f>
        <v>19462363.830000002</v>
      </c>
      <c r="F11" s="39">
        <f t="shared" si="0"/>
        <v>39.090484519012307</v>
      </c>
      <c r="G11" s="39">
        <f t="shared" si="1"/>
        <v>6.7452410293338536</v>
      </c>
      <c r="H11" s="40">
        <f t="shared" si="2"/>
        <v>6.7452410293338536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66">
        <v>9207410.8200000003</v>
      </c>
      <c r="E12" s="10">
        <v>13167822.800000001</v>
      </c>
      <c r="F12" s="39">
        <f t="shared" si="0"/>
        <v>69.923562610517507</v>
      </c>
      <c r="G12" s="39">
        <f t="shared" si="1"/>
        <v>9.4530439296578717</v>
      </c>
      <c r="H12" s="40">
        <f t="shared" si="2"/>
        <v>9.4530439296578717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66">
        <v>-320275.19</v>
      </c>
      <c r="E13" s="10">
        <v>-146222.12</v>
      </c>
      <c r="F13" s="39">
        <f t="shared" si="0"/>
        <v>219.03333777406596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66">
        <v>177262.81</v>
      </c>
      <c r="E14" s="10">
        <v>181904.45</v>
      </c>
      <c r="F14" s="39"/>
      <c r="G14" s="39">
        <f t="shared" si="1"/>
        <v>106.99946881394604</v>
      </c>
      <c r="H14" s="40">
        <f t="shared" si="2"/>
        <v>106.99946881394604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66">
        <v>-1456466.12</v>
      </c>
      <c r="E15" s="10">
        <v>6258858.7000000002</v>
      </c>
      <c r="F15" s="39">
        <f t="shared" si="0"/>
        <v>-23.270474535557099</v>
      </c>
      <c r="G15" s="39">
        <f t="shared" si="1"/>
        <v>-9.5679031785819557</v>
      </c>
      <c r="H15" s="40">
        <f t="shared" si="2"/>
        <v>-9.5679031785819557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66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66">
        <v>5473632.2300000004</v>
      </c>
      <c r="E17" s="10">
        <v>6319012.71</v>
      </c>
      <c r="F17" s="39">
        <f t="shared" si="0"/>
        <v>86.621636657540463</v>
      </c>
      <c r="G17" s="39">
        <f t="shared" si="1"/>
        <v>24.155482038834954</v>
      </c>
      <c r="H17" s="40">
        <f t="shared" si="2"/>
        <v>24.155482038834954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66">
        <v>2552822.84</v>
      </c>
      <c r="E18" s="10">
        <v>2340073.14</v>
      </c>
      <c r="F18" s="39">
        <f t="shared" si="0"/>
        <v>109.0915833511084</v>
      </c>
      <c r="G18" s="39">
        <f t="shared" si="1"/>
        <v>26.317761237113402</v>
      </c>
      <c r="H18" s="40">
        <f t="shared" si="2"/>
        <v>26.317761237113402</v>
      </c>
    </row>
    <row r="19" spans="1:8" ht="25.5" outlineLevel="2">
      <c r="A19" s="43" t="s">
        <v>31</v>
      </c>
      <c r="B19" s="44"/>
      <c r="C19" s="44"/>
      <c r="D19" s="66">
        <v>0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13999611.370000001</v>
      </c>
      <c r="E20" s="25">
        <f>E21+E22+E23+E26+E28+E29</f>
        <v>16418521.720000001</v>
      </c>
      <c r="F20" s="42">
        <f t="shared" si="0"/>
        <v>85.267185491776416</v>
      </c>
      <c r="G20" s="42">
        <f t="shared" si="1"/>
        <v>22.119130996492242</v>
      </c>
      <c r="H20" s="40">
        <f t="shared" si="2"/>
        <v>22.119130996492242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66">
        <v>4114792.19</v>
      </c>
      <c r="E21" s="10">
        <v>6173076.1799999997</v>
      </c>
      <c r="F21" s="39">
        <f t="shared" si="0"/>
        <v>66.657077768316157</v>
      </c>
      <c r="G21" s="39">
        <f t="shared" si="1"/>
        <v>26.931263781207658</v>
      </c>
      <c r="H21" s="40">
        <f t="shared" si="2"/>
        <v>26.931263781207658</v>
      </c>
    </row>
    <row r="22" spans="1:8" outlineLevel="2">
      <c r="A22" s="43" t="s">
        <v>36</v>
      </c>
      <c r="B22" s="44">
        <v>1440000</v>
      </c>
      <c r="C22" s="44">
        <v>1440000</v>
      </c>
      <c r="D22" s="66">
        <v>1480036.73</v>
      </c>
      <c r="E22" s="10">
        <v>927990.64</v>
      </c>
      <c r="F22" s="39">
        <f t="shared" si="0"/>
        <v>159.4883252270734</v>
      </c>
      <c r="G22" s="39">
        <f t="shared" si="1"/>
        <v>102.78032847222222</v>
      </c>
      <c r="H22" s="40">
        <f t="shared" si="2"/>
        <v>102.78032847222222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66">
        <f>D24+D25</f>
        <v>5677855.04</v>
      </c>
      <c r="E23" s="10">
        <f>E24+E25</f>
        <v>5126321.84</v>
      </c>
      <c r="F23" s="39">
        <f t="shared" si="0"/>
        <v>110.75884849243099</v>
      </c>
      <c r="G23" s="39">
        <f t="shared" si="1"/>
        <v>23.103721348497487</v>
      </c>
      <c r="H23" s="40">
        <f t="shared" si="2"/>
        <v>23.103721348497487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66">
        <v>5490167.4000000004</v>
      </c>
      <c r="E24" s="10">
        <v>5088622.97</v>
      </c>
      <c r="F24" s="39">
        <f t="shared" si="0"/>
        <v>107.89102341374685</v>
      </c>
      <c r="G24" s="39">
        <f t="shared" si="1"/>
        <v>22.340002848365241</v>
      </c>
      <c r="H24" s="40">
        <f t="shared" si="2"/>
        <v>22.340002848365241</v>
      </c>
    </row>
    <row r="25" spans="1:8" ht="15" customHeight="1" outlineLevel="3">
      <c r="A25" s="43" t="s">
        <v>42</v>
      </c>
      <c r="B25" s="44"/>
      <c r="C25" s="44"/>
      <c r="D25" s="66">
        <v>187687.64</v>
      </c>
      <c r="E25" s="10">
        <v>37698.870000000003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66">
        <v>2533392.19</v>
      </c>
      <c r="E26" s="10">
        <v>3607023.4</v>
      </c>
      <c r="F26" s="39">
        <f t="shared" si="0"/>
        <v>70.234980732312408</v>
      </c>
      <c r="G26" s="39">
        <f t="shared" si="1"/>
        <v>12.450630620438352</v>
      </c>
      <c r="H26" s="40">
        <f t="shared" si="2"/>
        <v>12.450630620438352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66">
        <v>2533392.19</v>
      </c>
      <c r="E27" s="10">
        <v>3589467.4</v>
      </c>
      <c r="F27" s="39">
        <f t="shared" si="0"/>
        <v>70.578498358837308</v>
      </c>
      <c r="G27" s="39">
        <f t="shared" si="1"/>
        <v>12.450630620438352</v>
      </c>
      <c r="H27" s="40">
        <f t="shared" si="2"/>
        <v>12.450630620438352</v>
      </c>
    </row>
    <row r="28" spans="1:8" outlineLevel="2">
      <c r="A28" s="43" t="s">
        <v>48</v>
      </c>
      <c r="B28" s="44">
        <v>1650000</v>
      </c>
      <c r="C28" s="44">
        <v>1650000</v>
      </c>
      <c r="D28" s="66">
        <v>185172.08</v>
      </c>
      <c r="E28" s="10">
        <v>564110.55000000005</v>
      </c>
      <c r="F28" s="39">
        <f t="shared" si="0"/>
        <v>32.825494931800151</v>
      </c>
      <c r="G28" s="39">
        <f t="shared" si="1"/>
        <v>11.222550303030303</v>
      </c>
      <c r="H28" s="40">
        <f t="shared" si="2"/>
        <v>11.222550303030303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66">
        <f>D30+D31</f>
        <v>8363.14</v>
      </c>
      <c r="E29" s="10">
        <f>E30+E31</f>
        <v>19999.11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66">
        <v>3363.14</v>
      </c>
      <c r="E30" s="10">
        <v>17852.310000000001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66">
        <v>5000</v>
      </c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2156537028.1999998</v>
      </c>
      <c r="D32" s="33">
        <f>D33+D38+D39+D40</f>
        <v>404191769.23000008</v>
      </c>
      <c r="E32" s="59">
        <f>E33+E38+E39+E40</f>
        <v>642098787.53999996</v>
      </c>
      <c r="F32" s="42">
        <f t="shared" si="0"/>
        <v>62.948533321256384</v>
      </c>
      <c r="G32" s="42">
        <f t="shared" si="1"/>
        <v>19.316804105129464</v>
      </c>
      <c r="H32" s="40">
        <f t="shared" si="2"/>
        <v>18.742630613088405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2156537028.1999998</v>
      </c>
      <c r="D33" s="33">
        <f>D34+D35+D36+D37</f>
        <v>405871520.31000006</v>
      </c>
      <c r="E33" s="59">
        <f>E34+E35+E36+E37</f>
        <v>642011987.89999998</v>
      </c>
      <c r="F33" s="42">
        <f t="shared" si="0"/>
        <v>63.218682510523273</v>
      </c>
      <c r="G33" s="42">
        <f t="shared" si="1"/>
        <v>19.397081401769011</v>
      </c>
      <c r="H33" s="40">
        <f t="shared" si="2"/>
        <v>18.820521744009628</v>
      </c>
    </row>
    <row r="34" spans="1:8">
      <c r="A34" s="47" t="s">
        <v>57</v>
      </c>
      <c r="B34" s="48"/>
      <c r="C34" s="54">
        <v>2187360</v>
      </c>
      <c r="D34" s="54">
        <v>364560</v>
      </c>
      <c r="E34" s="12">
        <v>364560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712352672.51999998</v>
      </c>
      <c r="D35" s="54">
        <v>40602807.780000001</v>
      </c>
      <c r="E35" s="12">
        <v>28297627.52</v>
      </c>
      <c r="F35" s="39">
        <f t="shared" si="0"/>
        <v>143.48484780677472</v>
      </c>
      <c r="G35" s="39">
        <f t="shared" si="1"/>
        <v>5.8656143693672451</v>
      </c>
      <c r="H35" s="40">
        <f t="shared" si="2"/>
        <v>5.6998182706838989</v>
      </c>
    </row>
    <row r="36" spans="1:8">
      <c r="A36" s="47" t="s">
        <v>59</v>
      </c>
      <c r="B36" s="48">
        <v>1218611642</v>
      </c>
      <c r="C36" s="54">
        <v>1223979340</v>
      </c>
      <c r="D36" s="54">
        <v>344756999.66000003</v>
      </c>
      <c r="E36" s="12">
        <v>350143308.83999997</v>
      </c>
      <c r="F36" s="39">
        <f t="shared" si="0"/>
        <v>98.461684389216401</v>
      </c>
      <c r="G36" s="39">
        <f t="shared" si="1"/>
        <v>28.290965536336149</v>
      </c>
      <c r="H36" s="40">
        <f t="shared" si="2"/>
        <v>28.166896972296936</v>
      </c>
    </row>
    <row r="37" spans="1:8">
      <c r="A37" s="47" t="s">
        <v>60</v>
      </c>
      <c r="B37" s="48">
        <v>181606912.81</v>
      </c>
      <c r="C37" s="54">
        <v>218017655.68000001</v>
      </c>
      <c r="D37" s="54">
        <v>20147152.870000001</v>
      </c>
      <c r="E37" s="12">
        <v>263206491.53999999</v>
      </c>
      <c r="F37" s="39">
        <f t="shared" si="0"/>
        <v>7.6545045496866857</v>
      </c>
      <c r="G37" s="39">
        <f t="shared" si="1"/>
        <v>11.09382487608182</v>
      </c>
      <c r="H37" s="40">
        <f t="shared" si="2"/>
        <v>9.2410648152145107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-17984561.129999999</v>
      </c>
      <c r="E41" s="33">
        <v>38787544.439999998</v>
      </c>
      <c r="F41" s="39">
        <f t="shared" si="0"/>
        <v>-46.366846341149817</v>
      </c>
      <c r="G41" s="39">
        <f t="shared" si="1"/>
        <v>42.922580262529827</v>
      </c>
      <c r="H41" s="40">
        <f t="shared" si="2"/>
        <v>23.93386410131329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J10" sqref="J1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94</v>
      </c>
      <c r="B1" s="90"/>
      <c r="C1" s="90"/>
      <c r="D1" s="90"/>
      <c r="E1" s="90"/>
      <c r="F1" s="90"/>
      <c r="G1" s="90"/>
      <c r="H1" s="90"/>
    </row>
    <row r="2" spans="1:8" ht="37.5" customHeight="1">
      <c r="A2" s="91" t="s">
        <v>2</v>
      </c>
      <c r="B2" s="92" t="s">
        <v>90</v>
      </c>
      <c r="C2" s="92"/>
      <c r="D2" s="93" t="s">
        <v>91</v>
      </c>
      <c r="E2" s="94" t="s">
        <v>76</v>
      </c>
      <c r="F2" s="91" t="s">
        <v>92</v>
      </c>
      <c r="G2" s="92" t="s">
        <v>93</v>
      </c>
      <c r="H2" s="92"/>
    </row>
    <row r="3" spans="1:8" ht="51" customHeight="1">
      <c r="A3" s="91"/>
      <c r="B3" s="61" t="s">
        <v>66</v>
      </c>
      <c r="C3" s="60" t="s">
        <v>67</v>
      </c>
      <c r="D3" s="93"/>
      <c r="E3" s="94"/>
      <c r="F3" s="91"/>
      <c r="G3" s="6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2733286811.8099999</v>
      </c>
      <c r="D4" s="52">
        <f>D5+D32</f>
        <v>284665494.69</v>
      </c>
      <c r="E4" s="6">
        <f>E5+E32</f>
        <v>284960188.43000001</v>
      </c>
      <c r="F4" s="39">
        <f>D4/E4*100</f>
        <v>99.896584241601033</v>
      </c>
      <c r="G4" s="39">
        <f>D4/B4*100</f>
        <v>10.649364221125166</v>
      </c>
      <c r="H4" s="40">
        <f>D4/C4*100</f>
        <v>10.414768529230663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18073696.140000001</v>
      </c>
      <c r="E5" s="25">
        <f>E6+E20</f>
        <v>68598039.059999987</v>
      </c>
      <c r="F5" s="42">
        <f t="shared" ref="F5:F41" si="0">D5/E5*100</f>
        <v>26.347248970472254</v>
      </c>
      <c r="G5" s="42">
        <f t="shared" ref="G5:G41" si="1">D5/B5*100</f>
        <v>3.1127252088398096</v>
      </c>
      <c r="H5" s="40">
        <f t="shared" ref="H5:H41" si="2">D5/C5*100</f>
        <v>3.1127252088398096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9579923.9600000009</v>
      </c>
      <c r="E6" s="25">
        <f>E7+E10+E11+E17+E18+E19</f>
        <v>60189971.729999989</v>
      </c>
      <c r="F6" s="42">
        <f t="shared" si="0"/>
        <v>15.916146302532916</v>
      </c>
      <c r="G6" s="42">
        <f t="shared" si="1"/>
        <v>1.8517400815627492</v>
      </c>
      <c r="H6" s="40">
        <f t="shared" si="2"/>
        <v>1.8517400815627492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7275824.2999999998</v>
      </c>
      <c r="E7" s="10">
        <f>E8+E9</f>
        <v>44779677.509999998</v>
      </c>
      <c r="F7" s="39">
        <f t="shared" si="0"/>
        <v>16.248049795300997</v>
      </c>
      <c r="G7" s="39">
        <f t="shared" si="1"/>
        <v>2.1446973773956466</v>
      </c>
      <c r="H7" s="40">
        <f t="shared" si="2"/>
        <v>2.1446973773956466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282433.58</v>
      </c>
      <c r="E8" s="10">
        <v>1171951.6499999999</v>
      </c>
      <c r="F8" s="39">
        <f t="shared" si="0"/>
        <v>24.099422531637721</v>
      </c>
      <c r="G8" s="39">
        <f t="shared" si="1"/>
        <v>3.2173678475759546</v>
      </c>
      <c r="H8" s="40">
        <f t="shared" si="2"/>
        <v>3.2173678475759546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6993390.7199999997</v>
      </c>
      <c r="E9" s="10">
        <v>43607725.859999999</v>
      </c>
      <c r="F9" s="39">
        <f t="shared" si="0"/>
        <v>16.037045230131614</v>
      </c>
      <c r="G9" s="39">
        <f t="shared" si="1"/>
        <v>2.1162034985307612</v>
      </c>
      <c r="H9" s="40">
        <f t="shared" si="2"/>
        <v>2.1162034985307612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4189263.44</v>
      </c>
      <c r="E10" s="10">
        <v>2989129.57</v>
      </c>
      <c r="F10" s="39">
        <f t="shared" si="0"/>
        <v>140.14994472119855</v>
      </c>
      <c r="G10" s="39">
        <f t="shared" si="1"/>
        <v>12.713862428210193</v>
      </c>
      <c r="H10" s="40">
        <f t="shared" si="2"/>
        <v>12.713862428210193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-3724534.9499999997</v>
      </c>
      <c r="E11" s="10">
        <f>E12+E13+E14+E15+E16</f>
        <v>8011968.0500000007</v>
      </c>
      <c r="F11" s="39">
        <f t="shared" si="0"/>
        <v>-46.487141820292202</v>
      </c>
      <c r="G11" s="39">
        <f t="shared" si="1"/>
        <v>-3.3021963002856878</v>
      </c>
      <c r="H11" s="40">
        <f t="shared" si="2"/>
        <v>-3.3021963002856878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-1503624.7</v>
      </c>
      <c r="E12" s="10">
        <v>5719783.2300000004</v>
      </c>
      <c r="F12" s="39">
        <f t="shared" si="0"/>
        <v>-26.288141342727073</v>
      </c>
      <c r="G12" s="39">
        <f t="shared" si="1"/>
        <v>-1.5437380410944492</v>
      </c>
      <c r="H12" s="40">
        <f t="shared" si="2"/>
        <v>-1.5437380410944492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-440862.6</v>
      </c>
      <c r="E13" s="10">
        <v>-54104.82</v>
      </c>
      <c r="F13" s="39">
        <f t="shared" si="0"/>
        <v>814.83054559649213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-11692.3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-1780047.65</v>
      </c>
      <c r="E15" s="10">
        <v>2357981.94</v>
      </c>
      <c r="F15" s="39">
        <f t="shared" si="0"/>
        <v>-75.490300404930153</v>
      </c>
      <c r="G15" s="39">
        <f t="shared" si="1"/>
        <v>-11.693594059340247</v>
      </c>
      <c r="H15" s="40">
        <f t="shared" si="2"/>
        <v>-11.693594059340247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507766.69</v>
      </c>
      <c r="E17" s="10">
        <v>3049869.65</v>
      </c>
      <c r="F17" s="39">
        <f t="shared" si="0"/>
        <v>16.648799728211337</v>
      </c>
      <c r="G17" s="39">
        <f t="shared" si="1"/>
        <v>2.2408062224183585</v>
      </c>
      <c r="H17" s="40">
        <f t="shared" si="2"/>
        <v>2.2408062224183585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1334917.95</v>
      </c>
      <c r="E18" s="10">
        <v>1357590.15</v>
      </c>
      <c r="F18" s="39">
        <f t="shared" si="0"/>
        <v>98.329967258527915</v>
      </c>
      <c r="G18" s="39">
        <f t="shared" si="1"/>
        <v>13.762040721649486</v>
      </c>
      <c r="H18" s="40">
        <f t="shared" si="2"/>
        <v>13.762040721649486</v>
      </c>
    </row>
    <row r="19" spans="1:8" ht="25.5" outlineLevel="2">
      <c r="A19" s="43" t="s">
        <v>31</v>
      </c>
      <c r="B19" s="44"/>
      <c r="C19" s="44"/>
      <c r="D19" s="53">
        <v>-3313.47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8493772.1800000016</v>
      </c>
      <c r="E20" s="25">
        <f>E21+E22+E23+E26+E28+E29</f>
        <v>8408067.3300000001</v>
      </c>
      <c r="F20" s="42">
        <f t="shared" si="0"/>
        <v>101.01931688503738</v>
      </c>
      <c r="G20" s="42">
        <f t="shared" si="1"/>
        <v>13.420005351461517</v>
      </c>
      <c r="H20" s="40">
        <f t="shared" si="2"/>
        <v>13.420005351461517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2725000.9</v>
      </c>
      <c r="E21" s="10">
        <v>3554733.48</v>
      </c>
      <c r="F21" s="39">
        <f t="shared" si="0"/>
        <v>76.65837439942193</v>
      </c>
      <c r="G21" s="39">
        <f t="shared" si="1"/>
        <v>17.835097048224998</v>
      </c>
      <c r="H21" s="40">
        <f t="shared" si="2"/>
        <v>17.835097048224998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517700.01</v>
      </c>
      <c r="E22" s="10">
        <v>264245.73</v>
      </c>
      <c r="F22" s="39">
        <f t="shared" si="0"/>
        <v>195.91613079235</v>
      </c>
      <c r="G22" s="39">
        <f t="shared" si="1"/>
        <v>35.951389583333331</v>
      </c>
      <c r="H22" s="40">
        <f t="shared" si="2"/>
        <v>35.951389583333331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3795426.47</v>
      </c>
      <c r="E23" s="10">
        <f>E24+E25</f>
        <v>3177390.15</v>
      </c>
      <c r="F23" s="39">
        <f t="shared" si="0"/>
        <v>119.45106804085739</v>
      </c>
      <c r="G23" s="39">
        <f t="shared" si="1"/>
        <v>15.443944049968467</v>
      </c>
      <c r="H23" s="40">
        <f t="shared" si="2"/>
        <v>15.443944049968467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3680690.83</v>
      </c>
      <c r="E24" s="10">
        <v>3170736.28</v>
      </c>
      <c r="F24" s="39">
        <f t="shared" si="0"/>
        <v>116.08315876714919</v>
      </c>
      <c r="G24" s="39">
        <f t="shared" si="1"/>
        <v>14.977074037150819</v>
      </c>
      <c r="H24" s="40">
        <f t="shared" si="2"/>
        <v>14.977074037150819</v>
      </c>
    </row>
    <row r="25" spans="1:8" ht="15" customHeight="1" outlineLevel="3">
      <c r="A25" s="43" t="s">
        <v>42</v>
      </c>
      <c r="B25" s="44"/>
      <c r="C25" s="44"/>
      <c r="D25" s="53">
        <v>114735.64</v>
      </c>
      <c r="E25" s="10">
        <v>6653.87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1365871.74</v>
      </c>
      <c r="E26" s="10">
        <v>961520.39</v>
      </c>
      <c r="F26" s="39">
        <f t="shared" si="0"/>
        <v>142.05333076711977</v>
      </c>
      <c r="G26" s="39">
        <f t="shared" si="1"/>
        <v>6.7127247714596496</v>
      </c>
      <c r="H26" s="40">
        <f t="shared" si="2"/>
        <v>6.7127247714596496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1365871.74</v>
      </c>
      <c r="E27" s="10">
        <v>943964.39</v>
      </c>
      <c r="F27" s="39">
        <f t="shared" si="0"/>
        <v>144.69526122696217</v>
      </c>
      <c r="G27" s="39">
        <f t="shared" si="1"/>
        <v>6.7127247714596496</v>
      </c>
      <c r="H27" s="40">
        <f t="shared" si="2"/>
        <v>6.7127247714596496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98080.25</v>
      </c>
      <c r="E28" s="10">
        <v>448030.78</v>
      </c>
      <c r="F28" s="39">
        <f t="shared" si="0"/>
        <v>21.891408889362467</v>
      </c>
      <c r="G28" s="39">
        <f t="shared" si="1"/>
        <v>5.9442575757575753</v>
      </c>
      <c r="H28" s="40">
        <f t="shared" si="2"/>
        <v>5.9442575757575753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-8307.19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-8307.19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2152647824.1900001</v>
      </c>
      <c r="D32" s="33">
        <f>D33+D38+D39+D40</f>
        <v>266591798.54999998</v>
      </c>
      <c r="E32" s="59">
        <f>E33+E38+E39+E40</f>
        <v>216362149.37</v>
      </c>
      <c r="F32" s="42">
        <f t="shared" si="0"/>
        <v>123.21554362732017</v>
      </c>
      <c r="G32" s="42">
        <f t="shared" si="1"/>
        <v>12.740738284787081</v>
      </c>
      <c r="H32" s="40">
        <f t="shared" si="2"/>
        <v>12.384366618367467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2152647824.1900001</v>
      </c>
      <c r="D33" s="33">
        <f>D34+D35+D36+D37</f>
        <v>268271549.63</v>
      </c>
      <c r="E33" s="59">
        <f>E34+E35+E36+E37</f>
        <v>216275349.73000002</v>
      </c>
      <c r="F33" s="42">
        <f t="shared" si="0"/>
        <v>124.04166723804283</v>
      </c>
      <c r="G33" s="42">
        <f t="shared" si="1"/>
        <v>12.821015581426629</v>
      </c>
      <c r="H33" s="40">
        <f t="shared" si="2"/>
        <v>12.46239847574442</v>
      </c>
    </row>
    <row r="34" spans="1:8">
      <c r="A34" s="47" t="s">
        <v>57</v>
      </c>
      <c r="B34" s="48"/>
      <c r="C34" s="54">
        <v>2187360</v>
      </c>
      <c r="D34" s="54">
        <v>182280</v>
      </c>
      <c r="E34" s="12">
        <v>182280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713976216.50999999</v>
      </c>
      <c r="D35" s="54">
        <v>31204472.600000001</v>
      </c>
      <c r="E35" s="12">
        <v>17533986.420000002</v>
      </c>
      <c r="F35" s="39">
        <f t="shared" si="0"/>
        <v>177.96564827041769</v>
      </c>
      <c r="G35" s="39">
        <f t="shared" si="1"/>
        <v>4.5079001398825547</v>
      </c>
      <c r="H35" s="40">
        <f t="shared" si="2"/>
        <v>4.3705198966614249</v>
      </c>
    </row>
    <row r="36" spans="1:8">
      <c r="A36" s="47" t="s">
        <v>59</v>
      </c>
      <c r="B36" s="48">
        <v>1218611642</v>
      </c>
      <c r="C36" s="54">
        <v>1218611642</v>
      </c>
      <c r="D36" s="54">
        <v>230993290.34999999</v>
      </c>
      <c r="E36" s="12">
        <v>194864868.56</v>
      </c>
      <c r="F36" s="39">
        <f t="shared" si="0"/>
        <v>118.54024384024657</v>
      </c>
      <c r="G36" s="39">
        <f t="shared" si="1"/>
        <v>18.955447526407269</v>
      </c>
      <c r="H36" s="40">
        <f t="shared" si="2"/>
        <v>18.955447526407269</v>
      </c>
    </row>
    <row r="37" spans="1:8">
      <c r="A37" s="47" t="s">
        <v>60</v>
      </c>
      <c r="B37" s="48">
        <v>181606912.81</v>
      </c>
      <c r="C37" s="54">
        <v>217872605.68000001</v>
      </c>
      <c r="D37" s="54">
        <v>5891506.6799999997</v>
      </c>
      <c r="E37" s="12">
        <v>3694214.75</v>
      </c>
      <c r="F37" s="39">
        <f t="shared" si="0"/>
        <v>159.47926903816295</v>
      </c>
      <c r="G37" s="39">
        <f t="shared" si="1"/>
        <v>3.2440982498082471</v>
      </c>
      <c r="H37" s="40">
        <f t="shared" si="2"/>
        <v>2.7041062191421803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-36316428.520000003</v>
      </c>
      <c r="E41" s="33">
        <v>3121634.4</v>
      </c>
      <c r="F41" s="39">
        <f t="shared" si="0"/>
        <v>-1163.3786621521085</v>
      </c>
      <c r="G41" s="39">
        <f t="shared" si="1"/>
        <v>86.674053747016714</v>
      </c>
      <c r="H41" s="40">
        <f t="shared" si="2"/>
        <v>48.329923569435373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7" zoomScaleNormal="100" workbookViewId="0">
      <pane xSplit="1" topLeftCell="B1" activePane="topRight" state="frozen"/>
      <selection activeCell="B1" sqref="B1"/>
      <selection pane="topRight" activeCell="A38" sqref="A38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89</v>
      </c>
      <c r="B1" s="90"/>
      <c r="C1" s="90"/>
      <c r="D1" s="90"/>
      <c r="E1" s="90"/>
      <c r="F1" s="90"/>
      <c r="G1" s="90"/>
      <c r="H1" s="90"/>
    </row>
    <row r="2" spans="1:8" ht="37.5" customHeight="1">
      <c r="A2" s="91" t="s">
        <v>2</v>
      </c>
      <c r="B2" s="92" t="s">
        <v>90</v>
      </c>
      <c r="C2" s="92"/>
      <c r="D2" s="93" t="s">
        <v>91</v>
      </c>
      <c r="E2" s="94" t="s">
        <v>76</v>
      </c>
      <c r="F2" s="91" t="s">
        <v>92</v>
      </c>
      <c r="G2" s="92" t="s">
        <v>93</v>
      </c>
      <c r="H2" s="92"/>
    </row>
    <row r="3" spans="1:8" ht="51" customHeight="1">
      <c r="A3" s="91"/>
      <c r="B3" s="58" t="s">
        <v>66</v>
      </c>
      <c r="C3" s="57" t="s">
        <v>67</v>
      </c>
      <c r="D3" s="93"/>
      <c r="E3" s="94"/>
      <c r="F3" s="91"/>
      <c r="G3" s="57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2675203912.21</v>
      </c>
      <c r="D4" s="52">
        <f>D5+D32</f>
        <v>123548094.36000001</v>
      </c>
      <c r="E4" s="6">
        <f>E5+E32</f>
        <v>77396042.799999997</v>
      </c>
      <c r="F4" s="39">
        <f>D4/E4*100</f>
        <v>159.63102232405092</v>
      </c>
      <c r="G4" s="39">
        <f>D4/B4*100</f>
        <v>4.6219463904411162</v>
      </c>
      <c r="H4" s="40">
        <f>D4/C4*100</f>
        <v>4.6182683045621102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22000093.910000004</v>
      </c>
      <c r="E5" s="25">
        <f>E6+E20</f>
        <v>29834503.830000002</v>
      </c>
      <c r="F5" s="42">
        <f t="shared" ref="F5:F42" si="0">D5/E5*100</f>
        <v>73.740438370816378</v>
      </c>
      <c r="G5" s="42">
        <f t="shared" ref="G5:G42" si="1">D5/B5*100</f>
        <v>3.7889453479823842</v>
      </c>
      <c r="H5" s="40">
        <f t="shared" ref="H5:H42" si="2">D5/C5*100</f>
        <v>3.7889453479823842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18577595.360000003</v>
      </c>
      <c r="E6" s="25">
        <f>E7+E10+E11+E17+E18+E19</f>
        <v>26590485.010000002</v>
      </c>
      <c r="F6" s="42">
        <f t="shared" si="0"/>
        <v>69.865575422988499</v>
      </c>
      <c r="G6" s="42">
        <f t="shared" si="1"/>
        <v>3.5909343425692652</v>
      </c>
      <c r="H6" s="40">
        <f t="shared" si="2"/>
        <v>3.5909343425692652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15260714.550000001</v>
      </c>
      <c r="E7" s="10">
        <f>E8+E9</f>
        <v>17621341.620000001</v>
      </c>
      <c r="F7" s="39">
        <f t="shared" si="0"/>
        <v>86.603590572691019</v>
      </c>
      <c r="G7" s="39">
        <f t="shared" si="1"/>
        <v>4.4984063829810443</v>
      </c>
      <c r="H7" s="40">
        <f t="shared" si="2"/>
        <v>4.4984063829810443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565475.72</v>
      </c>
      <c r="E8" s="10">
        <v>528640.80000000005</v>
      </c>
      <c r="F8" s="39">
        <f t="shared" si="0"/>
        <v>106.96785416486958</v>
      </c>
      <c r="G8" s="39">
        <f t="shared" si="1"/>
        <v>6.4416681618129941</v>
      </c>
      <c r="H8" s="40">
        <f t="shared" si="2"/>
        <v>6.4416681618129941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14695238.83</v>
      </c>
      <c r="E9" s="10">
        <v>17092700.82</v>
      </c>
      <c r="F9" s="39">
        <f t="shared" si="0"/>
        <v>85.973767310109622</v>
      </c>
      <c r="G9" s="39">
        <f t="shared" si="1"/>
        <v>4.4467865544613936</v>
      </c>
      <c r="H9" s="40">
        <f t="shared" si="2"/>
        <v>4.4467865544613936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1415993.37</v>
      </c>
      <c r="E10" s="10">
        <v>2989129.57</v>
      </c>
      <c r="F10" s="39">
        <f t="shared" si="0"/>
        <v>47.371428264984857</v>
      </c>
      <c r="G10" s="39">
        <f t="shared" si="1"/>
        <v>4.2973532610872844</v>
      </c>
      <c r="H10" s="40">
        <f t="shared" si="2"/>
        <v>4.2973532610872844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1145721.3</v>
      </c>
      <c r="E11" s="10">
        <f>E12+E13+E14+E15+E16</f>
        <v>4491365</v>
      </c>
      <c r="F11" s="39">
        <f t="shared" si="0"/>
        <v>25.509423081847054</v>
      </c>
      <c r="G11" s="39">
        <f t="shared" si="1"/>
        <v>1.0158037684727617</v>
      </c>
      <c r="H11" s="40">
        <f t="shared" si="2"/>
        <v>1.0158037684727617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2860844.56</v>
      </c>
      <c r="E12" s="10">
        <v>3239274.81</v>
      </c>
      <c r="F12" s="39">
        <f t="shared" si="0"/>
        <v>88.317439173985974</v>
      </c>
      <c r="G12" s="39">
        <f t="shared" si="1"/>
        <v>2.9371654887885996</v>
      </c>
      <c r="H12" s="40">
        <f t="shared" si="2"/>
        <v>2.9371654887885996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-446742.29</v>
      </c>
      <c r="E13" s="10">
        <v>3520.87</v>
      </c>
      <c r="F13" s="39">
        <f t="shared" si="0"/>
        <v>-12688.406274585543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1.45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-1268380.97</v>
      </c>
      <c r="E15" s="10">
        <v>1248567.8700000001</v>
      </c>
      <c r="F15" s="39">
        <f t="shared" si="0"/>
        <v>-101.58686607881396</v>
      </c>
      <c r="G15" s="39">
        <f t="shared" si="1"/>
        <v>-8.3323231126830901</v>
      </c>
      <c r="H15" s="40">
        <f t="shared" si="2"/>
        <v>-8.3323231126830901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226328</v>
      </c>
      <c r="E17" s="10">
        <v>902412.43</v>
      </c>
      <c r="F17" s="39">
        <f t="shared" si="0"/>
        <v>25.080328292907044</v>
      </c>
      <c r="G17" s="39">
        <f t="shared" si="1"/>
        <v>0.9987996469549868</v>
      </c>
      <c r="H17" s="40">
        <f t="shared" si="2"/>
        <v>0.9987996469549868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528838.14</v>
      </c>
      <c r="E18" s="10">
        <v>584499.59</v>
      </c>
      <c r="F18" s="39">
        <f t="shared" si="0"/>
        <v>90.477076297008182</v>
      </c>
      <c r="G18" s="39">
        <f t="shared" si="1"/>
        <v>5.4519395876288659</v>
      </c>
      <c r="H18" s="40">
        <f t="shared" si="2"/>
        <v>5.4519395876288659</v>
      </c>
    </row>
    <row r="19" spans="1:8" ht="25.5" outlineLevel="2">
      <c r="A19" s="43" t="s">
        <v>31</v>
      </c>
      <c r="B19" s="44"/>
      <c r="C19" s="44"/>
      <c r="D19" s="53"/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3422498.5500000003</v>
      </c>
      <c r="E20" s="25">
        <f>E21+E22+E23+E26+E28+E29</f>
        <v>3244018.82</v>
      </c>
      <c r="F20" s="42">
        <f t="shared" si="0"/>
        <v>105.50180932674122</v>
      </c>
      <c r="G20" s="42">
        <f t="shared" si="1"/>
        <v>5.4074853766997641</v>
      </c>
      <c r="H20" s="40">
        <f t="shared" si="2"/>
        <v>5.4074853766997641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797126.87</v>
      </c>
      <c r="E21" s="10">
        <v>1372914.89</v>
      </c>
      <c r="F21" s="39">
        <f t="shared" si="0"/>
        <v>58.060909369261779</v>
      </c>
      <c r="G21" s="39">
        <f t="shared" si="1"/>
        <v>5.2171854644884084</v>
      </c>
      <c r="H21" s="40">
        <f t="shared" si="2"/>
        <v>5.2171854644884084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747.39</v>
      </c>
      <c r="E22" s="10">
        <v>59310.34</v>
      </c>
      <c r="F22" s="39">
        <f t="shared" si="0"/>
        <v>1.260134404894661</v>
      </c>
      <c r="G22" s="39">
        <f t="shared" si="1"/>
        <v>5.1902083333333335E-2</v>
      </c>
      <c r="H22" s="40">
        <f t="shared" si="2"/>
        <v>5.1902083333333335E-2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1739547.02</v>
      </c>
      <c r="E23" s="10">
        <f>E24+E25</f>
        <v>1582244.76</v>
      </c>
      <c r="F23" s="39">
        <f t="shared" si="0"/>
        <v>109.94171470664249</v>
      </c>
      <c r="G23" s="39">
        <f t="shared" si="1"/>
        <v>7.0783789546499571</v>
      </c>
      <c r="H23" s="40">
        <f t="shared" si="2"/>
        <v>7.0783789546499571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1735547.02</v>
      </c>
      <c r="E24" s="10">
        <v>1582244.76</v>
      </c>
      <c r="F24" s="39">
        <f t="shared" si="0"/>
        <v>109.68890931893496</v>
      </c>
      <c r="G24" s="39">
        <f t="shared" si="1"/>
        <v>7.0621025818396372</v>
      </c>
      <c r="H24" s="40">
        <f t="shared" si="2"/>
        <v>7.0621025818396372</v>
      </c>
    </row>
    <row r="25" spans="1:8" ht="15" customHeight="1" outlineLevel="3">
      <c r="A25" s="43" t="s">
        <v>42</v>
      </c>
      <c r="B25" s="44"/>
      <c r="C25" s="44"/>
      <c r="D25" s="53">
        <v>4000</v>
      </c>
      <c r="E25" s="10"/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844762.04</v>
      </c>
      <c r="E26" s="10">
        <v>172051.53</v>
      </c>
      <c r="F26" s="39">
        <f t="shared" si="0"/>
        <v>490.99362266641862</v>
      </c>
      <c r="G26" s="39">
        <f t="shared" si="1"/>
        <v>4.1516746454515472</v>
      </c>
      <c r="H26" s="40">
        <f t="shared" si="2"/>
        <v>4.1516746454515472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844762.04</v>
      </c>
      <c r="E27" s="10">
        <v>154495.53</v>
      </c>
      <c r="F27" s="39">
        <f t="shared" si="0"/>
        <v>546.78736659889125</v>
      </c>
      <c r="G27" s="39">
        <f t="shared" si="1"/>
        <v>4.1516746454515472</v>
      </c>
      <c r="H27" s="40">
        <f t="shared" si="2"/>
        <v>4.1516746454515472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30606.97</v>
      </c>
      <c r="E28" s="10">
        <v>55350.5</v>
      </c>
      <c r="F28" s="39">
        <f t="shared" si="0"/>
        <v>55.296645920091059</v>
      </c>
      <c r="G28" s="39">
        <f t="shared" si="1"/>
        <v>1.8549678787878789</v>
      </c>
      <c r="H28" s="40">
        <f t="shared" si="2"/>
        <v>1.8549678787878789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9708.26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9708.26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B33+B38+B40+B41</f>
        <v>2092436031.5</v>
      </c>
      <c r="C32" s="33">
        <f>C33+C38+C40+C41</f>
        <v>2094564924.5899999</v>
      </c>
      <c r="D32" s="33">
        <f>D33+D38+D40+D41+D39</f>
        <v>101548000.45000002</v>
      </c>
      <c r="E32" s="59">
        <f>E33+E38+E40+E41</f>
        <v>47561538.969999991</v>
      </c>
      <c r="F32" s="42">
        <f t="shared" si="0"/>
        <v>213.50865142116749</v>
      </c>
      <c r="G32" s="42">
        <f t="shared" si="1"/>
        <v>4.8530993980830814</v>
      </c>
      <c r="H32" s="40">
        <f t="shared" si="2"/>
        <v>4.8481667604491898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2094564924.5899999</v>
      </c>
      <c r="D33" s="33">
        <f>D34+D35+D36+D37</f>
        <v>136470490.93000001</v>
      </c>
      <c r="E33" s="59">
        <f>E34+E35+E36+E37</f>
        <v>83547889.269999996</v>
      </c>
      <c r="F33" s="42">
        <f t="shared" si="0"/>
        <v>163.34403193475197</v>
      </c>
      <c r="G33" s="42">
        <f t="shared" si="1"/>
        <v>6.5220866432972242</v>
      </c>
      <c r="H33" s="40">
        <f t="shared" si="2"/>
        <v>6.5154576651145533</v>
      </c>
    </row>
    <row r="34" spans="1:8">
      <c r="A34" s="47" t="s">
        <v>57</v>
      </c>
      <c r="B34" s="48"/>
      <c r="C34" s="54">
        <v>2187360</v>
      </c>
      <c r="D34" s="54"/>
      <c r="E34" s="12">
        <v>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692159009.77999997</v>
      </c>
      <c r="D35" s="54">
        <v>12568217.01</v>
      </c>
      <c r="E35" s="12">
        <v>4162565.17</v>
      </c>
      <c r="F35" s="39">
        <f t="shared" si="0"/>
        <v>301.93442016428537</v>
      </c>
      <c r="G35" s="39">
        <f t="shared" si="1"/>
        <v>1.815645723089494</v>
      </c>
      <c r="H35" s="40">
        <f t="shared" si="2"/>
        <v>1.8157990913092004</v>
      </c>
    </row>
    <row r="36" spans="1:8">
      <c r="A36" s="47" t="s">
        <v>59</v>
      </c>
      <c r="B36" s="48">
        <v>1218611642</v>
      </c>
      <c r="C36" s="54">
        <v>1218611642</v>
      </c>
      <c r="D36" s="54">
        <v>123114695.68000001</v>
      </c>
      <c r="E36" s="12">
        <v>78194201.939999998</v>
      </c>
      <c r="F36" s="39">
        <f t="shared" si="0"/>
        <v>157.44734599947503</v>
      </c>
      <c r="G36" s="39">
        <f t="shared" si="1"/>
        <v>10.102865542786272</v>
      </c>
      <c r="H36" s="40">
        <f t="shared" si="2"/>
        <v>10.102865542786272</v>
      </c>
    </row>
    <row r="37" spans="1:8">
      <c r="A37" s="47" t="s">
        <v>60</v>
      </c>
      <c r="B37" s="48">
        <v>181606912.81</v>
      </c>
      <c r="C37" s="54">
        <v>181606912.81</v>
      </c>
      <c r="D37" s="54">
        <v>787578.24</v>
      </c>
      <c r="E37" s="12">
        <v>1191122.1599999999</v>
      </c>
      <c r="F37" s="39">
        <f t="shared" si="0"/>
        <v>66.120694119232908</v>
      </c>
      <c r="G37" s="39">
        <f t="shared" si="1"/>
        <v>0.4336719499350648</v>
      </c>
      <c r="H37" s="40">
        <f t="shared" si="2"/>
        <v>0.4336719499350648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77.25" hidden="1">
      <c r="A39" s="47" t="s">
        <v>85</v>
      </c>
      <c r="B39" s="48"/>
      <c r="C39" s="54">
        <v>36826200</v>
      </c>
      <c r="D39" s="54"/>
      <c r="E39" s="12">
        <v>653363.46</v>
      </c>
      <c r="F39" s="39"/>
      <c r="G39" s="39"/>
      <c r="H39" s="40"/>
    </row>
    <row r="40" spans="1:8" ht="51.75">
      <c r="A40" s="47" t="s">
        <v>62</v>
      </c>
      <c r="B40" s="48"/>
      <c r="C40" s="54"/>
      <c r="D40" s="54">
        <v>30746</v>
      </c>
      <c r="E40" s="12">
        <v>653363.46</v>
      </c>
      <c r="F40" s="39">
        <f t="shared" si="0"/>
        <v>4.705803413003844</v>
      </c>
      <c r="G40" s="39"/>
      <c r="H40" s="40"/>
    </row>
    <row r="41" spans="1:8" ht="39">
      <c r="A41" s="47" t="s">
        <v>63</v>
      </c>
      <c r="B41" s="48"/>
      <c r="C41" s="54"/>
      <c r="D41" s="54">
        <v>-34953236.479999997</v>
      </c>
      <c r="E41" s="15">
        <v>-36639713.759999998</v>
      </c>
      <c r="F41" s="39">
        <f t="shared" si="0"/>
        <v>95.397133036991278</v>
      </c>
      <c r="G41" s="39"/>
      <c r="H41" s="40"/>
    </row>
    <row r="42" spans="1:8" s="7" customFormat="1" ht="14.25">
      <c r="A42" s="32" t="s">
        <v>64</v>
      </c>
      <c r="B42" s="33">
        <v>-41900000</v>
      </c>
      <c r="C42" s="33">
        <v>-41900000</v>
      </c>
      <c r="D42" s="33">
        <v>12947716.539999999</v>
      </c>
      <c r="E42" s="33">
        <v>-15132937.800000001</v>
      </c>
      <c r="F42" s="39">
        <f t="shared" si="0"/>
        <v>-85.559834522018576</v>
      </c>
      <c r="G42" s="39">
        <f t="shared" si="1"/>
        <v>-30.901471455847251</v>
      </c>
      <c r="H42" s="40">
        <f t="shared" si="2"/>
        <v>-30.901471455847251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H3" sqref="H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88</v>
      </c>
      <c r="B1" s="90"/>
      <c r="C1" s="90"/>
      <c r="D1" s="90"/>
      <c r="E1" s="90"/>
      <c r="F1" s="90"/>
      <c r="G1" s="90"/>
      <c r="H1" s="90"/>
    </row>
    <row r="2" spans="1:8" ht="37.5" customHeight="1">
      <c r="A2" s="91" t="s">
        <v>2</v>
      </c>
      <c r="B2" s="92" t="s">
        <v>65</v>
      </c>
      <c r="C2" s="92"/>
      <c r="D2" s="93" t="s">
        <v>76</v>
      </c>
      <c r="E2" s="94" t="s">
        <v>81</v>
      </c>
      <c r="F2" s="91" t="s">
        <v>70</v>
      </c>
      <c r="G2" s="92" t="s">
        <v>71</v>
      </c>
      <c r="H2" s="92"/>
    </row>
    <row r="3" spans="1:8" ht="51" customHeight="1">
      <c r="A3" s="91"/>
      <c r="B3" s="56" t="s">
        <v>66</v>
      </c>
      <c r="C3" s="55" t="s">
        <v>67</v>
      </c>
      <c r="D3" s="93"/>
      <c r="E3" s="94"/>
      <c r="F3" s="91"/>
      <c r="G3" s="5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4578125227.7400007</v>
      </c>
      <c r="D4" s="52">
        <f>D5+D32</f>
        <v>4553082239.54</v>
      </c>
      <c r="E4" s="52">
        <f>E5+E32</f>
        <v>2312410519.9099998</v>
      </c>
      <c r="F4" s="39">
        <f>D4/E4*100</f>
        <v>196.8976615673418</v>
      </c>
      <c r="G4" s="39">
        <f>D4/B4*100</f>
        <v>119.31230014670564</v>
      </c>
      <c r="H4" s="40">
        <f>D4/C4*100</f>
        <v>99.4529859504878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599435091.73000002</v>
      </c>
      <c r="E5" s="52">
        <f>E6+E20</f>
        <v>552763540.31000006</v>
      </c>
      <c r="F5" s="42">
        <f t="shared" ref="F5:F42" si="0">D5/E5*100</f>
        <v>108.44331219707901</v>
      </c>
      <c r="G5" s="42">
        <f t="shared" ref="G5:G42" si="1">D5/B5*100</f>
        <v>114.87861623681354</v>
      </c>
      <c r="H5" s="40">
        <f t="shared" ref="H5:H42" si="2">D5/C5*100</f>
        <v>108.39323572532864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526626989.44000006</v>
      </c>
      <c r="E6" s="52">
        <f>E7+E10+E11+E17+E18+E19</f>
        <v>474489016.82000005</v>
      </c>
      <c r="F6" s="42">
        <f t="shared" si="0"/>
        <v>110.98823592786739</v>
      </c>
      <c r="G6" s="42">
        <f t="shared" si="1"/>
        <v>114.1452945123517</v>
      </c>
      <c r="H6" s="40">
        <f t="shared" si="2"/>
        <v>108.60580542281272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341037694.84000003</v>
      </c>
      <c r="E7" s="53">
        <f>E8+E9</f>
        <v>305254067.30000001</v>
      </c>
      <c r="F7" s="39">
        <f t="shared" si="0"/>
        <v>111.72257190756194</v>
      </c>
      <c r="G7" s="39">
        <f t="shared" si="1"/>
        <v>111.67966271989935</v>
      </c>
      <c r="H7" s="40">
        <f t="shared" si="2"/>
        <v>108.84286800485773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13539442.73</v>
      </c>
      <c r="E8" s="53">
        <v>11646681.039999999</v>
      </c>
      <c r="F8" s="39">
        <f t="shared" si="0"/>
        <v>116.25151134043594</v>
      </c>
      <c r="G8" s="39">
        <f t="shared" si="1"/>
        <v>149.9125591813596</v>
      </c>
      <c r="H8" s="40">
        <f t="shared" si="2"/>
        <v>106.50264353233668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327498252.11000001</v>
      </c>
      <c r="E9" s="53">
        <v>293607386.25999999</v>
      </c>
      <c r="F9" s="39">
        <f t="shared" si="0"/>
        <v>111.54292004765453</v>
      </c>
      <c r="G9" s="39">
        <f t="shared" si="1"/>
        <v>110.51443716176476</v>
      </c>
      <c r="H9" s="40">
        <f t="shared" si="2"/>
        <v>108.94183345676068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36826068.950000003</v>
      </c>
      <c r="E10" s="53">
        <v>29722942.059999999</v>
      </c>
      <c r="F10" s="39">
        <f t="shared" si="0"/>
        <v>123.89779206803058</v>
      </c>
      <c r="G10" s="39">
        <f t="shared" si="1"/>
        <v>115.39383267927094</v>
      </c>
      <c r="H10" s="40">
        <f t="shared" si="2"/>
        <v>115.39383267927094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115515972.93000001</v>
      </c>
      <c r="E11" s="53">
        <f>E12+E13+E14+E15+E16</f>
        <v>111065091.95</v>
      </c>
      <c r="F11" s="39">
        <f t="shared" si="0"/>
        <v>104.00745265848583</v>
      </c>
      <c r="G11" s="39">
        <f t="shared" si="1"/>
        <v>118.61050194814683</v>
      </c>
      <c r="H11" s="40">
        <f t="shared" si="2"/>
        <v>106.96116939930562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96715299.390000001</v>
      </c>
      <c r="E12" s="53">
        <v>86273548.909999996</v>
      </c>
      <c r="F12" s="39">
        <f t="shared" si="0"/>
        <v>112.10307285596048</v>
      </c>
      <c r="G12" s="39">
        <f t="shared" si="1"/>
        <v>115.13099750406437</v>
      </c>
      <c r="H12" s="40">
        <f t="shared" si="2"/>
        <v>103.93459646011993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-16276.49</v>
      </c>
      <c r="E13" s="53">
        <v>6821826.9100000001</v>
      </c>
      <c r="F13" s="39">
        <f t="shared" si="0"/>
        <v>-0.2385942976087618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194905.32</v>
      </c>
      <c r="E14" s="53">
        <v>159896.43</v>
      </c>
      <c r="F14" s="39"/>
      <c r="G14" s="39">
        <f t="shared" si="1"/>
        <v>76.433458823529406</v>
      </c>
      <c r="H14" s="40">
        <f t="shared" si="2"/>
        <v>118.12443636363636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18622044.710000001</v>
      </c>
      <c r="E15" s="53">
        <v>17809819.699999999</v>
      </c>
      <c r="F15" s="39">
        <f t="shared" si="0"/>
        <v>104.56054594421302</v>
      </c>
      <c r="G15" s="39">
        <f t="shared" si="1"/>
        <v>141.8125978662213</v>
      </c>
      <c r="H15" s="40">
        <f t="shared" si="2"/>
        <v>126.00302286088021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22555447.379999999</v>
      </c>
      <c r="E17" s="53">
        <v>19098190.93</v>
      </c>
      <c r="F17" s="39">
        <f t="shared" si="0"/>
        <v>118.10253370422241</v>
      </c>
      <c r="G17" s="39">
        <f t="shared" si="1"/>
        <v>129.98130957130414</v>
      </c>
      <c r="H17" s="40">
        <f t="shared" si="2"/>
        <v>102.27292387745059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10690068.539999999</v>
      </c>
      <c r="E18" s="53">
        <v>9333275.0399999991</v>
      </c>
      <c r="F18" s="39">
        <f t="shared" si="0"/>
        <v>114.53716400925865</v>
      </c>
      <c r="G18" s="39">
        <f t="shared" si="1"/>
        <v>114.49269607685633</v>
      </c>
      <c r="H18" s="40">
        <f t="shared" si="2"/>
        <v>111.35488062499999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72808102.290000007</v>
      </c>
      <c r="E20" s="52">
        <f>E21+E22+E23+E26+E28+E29</f>
        <v>78274523.48999998</v>
      </c>
      <c r="F20" s="42">
        <f t="shared" si="0"/>
        <v>93.016346882394828</v>
      </c>
      <c r="G20" s="42">
        <f t="shared" si="1"/>
        <v>120.47701917491132</v>
      </c>
      <c r="H20" s="40">
        <f t="shared" si="2"/>
        <v>106.88013201362992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19204442.640000001</v>
      </c>
      <c r="E21" s="53">
        <v>16551159.029999999</v>
      </c>
      <c r="F21" s="39">
        <f t="shared" si="0"/>
        <v>116.03080246640589</v>
      </c>
      <c r="G21" s="39">
        <f t="shared" si="1"/>
        <v>105.32010943079698</v>
      </c>
      <c r="H21" s="40">
        <f t="shared" si="2"/>
        <v>105.32010943079698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2966427.43</v>
      </c>
      <c r="E22" s="53">
        <v>1906103.32</v>
      </c>
      <c r="F22" s="39">
        <f t="shared" si="0"/>
        <v>155.62784025789327</v>
      </c>
      <c r="G22" s="39">
        <f t="shared" si="1"/>
        <v>177.10014507462688</v>
      </c>
      <c r="H22" s="40">
        <f t="shared" si="2"/>
        <v>130.09268553271497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21970326.129999999</v>
      </c>
      <c r="E23" s="53">
        <f>E24+E25</f>
        <v>21381667.219999999</v>
      </c>
      <c r="F23" s="39">
        <f t="shared" si="0"/>
        <v>102.75310107459433</v>
      </c>
      <c r="G23" s="39">
        <f t="shared" si="1"/>
        <v>96.397439955421788</v>
      </c>
      <c r="H23" s="40">
        <f t="shared" si="2"/>
        <v>99.999676382728737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21275328.449999999</v>
      </c>
      <c r="E24" s="53">
        <v>20037562.719999999</v>
      </c>
      <c r="F24" s="39">
        <f t="shared" si="0"/>
        <v>106.17722697763314</v>
      </c>
      <c r="G24" s="39">
        <f t="shared" si="1"/>
        <v>93.348054309959011</v>
      </c>
      <c r="H24" s="40">
        <f t="shared" si="2"/>
        <v>99.924516236602571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694997.68</v>
      </c>
      <c r="E25" s="53">
        <v>1344104.5</v>
      </c>
      <c r="F25" s="39">
        <f t="shared" si="0"/>
        <v>51.707116522562046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26990248.420000002</v>
      </c>
      <c r="E26" s="53">
        <v>34361133.32</v>
      </c>
      <c r="F26" s="39">
        <f t="shared" si="0"/>
        <v>78.548772441944593</v>
      </c>
      <c r="G26" s="39">
        <f t="shared" si="1"/>
        <v>174.89303319139847</v>
      </c>
      <c r="H26" s="40">
        <f t="shared" si="2"/>
        <v>112.7688790506828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26972692.420000002</v>
      </c>
      <c r="E27" s="53">
        <v>29140601.57</v>
      </c>
      <c r="F27" s="39">
        <f t="shared" si="0"/>
        <v>92.560520259705811</v>
      </c>
      <c r="G27" s="39">
        <f t="shared" si="1"/>
        <v>180.63161057756702</v>
      </c>
      <c r="H27" s="40">
        <f t="shared" si="2"/>
        <v>115.10004487685556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1666203.68</v>
      </c>
      <c r="E28" s="53">
        <v>3968551.94</v>
      </c>
      <c r="F28" s="39">
        <f t="shared" si="0"/>
        <v>41.9851801158485</v>
      </c>
      <c r="G28" s="39">
        <f t="shared" si="1"/>
        <v>72.443638260869562</v>
      </c>
      <c r="H28" s="40">
        <f t="shared" si="2"/>
        <v>98.011981176470584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10453.990000000002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8307.19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4025106316.8100004</v>
      </c>
      <c r="D32" s="33">
        <f>D33+D38+D40+D41+D39</f>
        <v>3953647147.8099999</v>
      </c>
      <c r="E32" s="59">
        <f>E33+E38+E40+E41</f>
        <v>1759646979.5999999</v>
      </c>
      <c r="F32" s="42">
        <f t="shared" si="0"/>
        <v>224.68410957683892</v>
      </c>
      <c r="G32" s="42">
        <f t="shared" si="1"/>
        <v>120.01456957114</v>
      </c>
      <c r="H32" s="40">
        <f t="shared" si="2"/>
        <v>98.22466381318759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3987984879.1700001</v>
      </c>
      <c r="D33" s="33">
        <f>D34+D35+D36+D37</f>
        <v>3953344910.6199999</v>
      </c>
      <c r="E33" s="59">
        <f>E34+E35+E36+E37</f>
        <v>1764216441.5199997</v>
      </c>
      <c r="F33" s="42">
        <f t="shared" si="0"/>
        <v>224.08502820741813</v>
      </c>
      <c r="G33" s="42">
        <f t="shared" si="1"/>
        <v>121.36207043473762</v>
      </c>
      <c r="H33" s="40">
        <f t="shared" si="2"/>
        <v>99.131391677763588</v>
      </c>
    </row>
    <row r="34" spans="1:8">
      <c r="A34" s="47" t="s">
        <v>57</v>
      </c>
      <c r="B34" s="48">
        <v>0</v>
      </c>
      <c r="C34" s="54">
        <v>12285874</v>
      </c>
      <c r="D34" s="54">
        <v>12168581.640000001</v>
      </c>
      <c r="E34" s="12">
        <v>16332016.65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2132192533.3499999</v>
      </c>
      <c r="D35" s="54">
        <v>2104426074.45</v>
      </c>
      <c r="E35" s="12">
        <v>209846240.97999999</v>
      </c>
      <c r="F35" s="39">
        <f t="shared" si="0"/>
        <v>1002.8419211238426</v>
      </c>
      <c r="G35" s="39">
        <f t="shared" si="1"/>
        <v>123.12315024841176</v>
      </c>
      <c r="H35" s="40">
        <f t="shared" si="2"/>
        <v>98.697750861345796</v>
      </c>
    </row>
    <row r="36" spans="1:8">
      <c r="A36" s="47" t="s">
        <v>59</v>
      </c>
      <c r="B36" s="48">
        <v>1402918081.01</v>
      </c>
      <c r="C36" s="54">
        <v>1413667085.5699999</v>
      </c>
      <c r="D36" s="54">
        <v>1408468794.24</v>
      </c>
      <c r="E36" s="12">
        <v>1344924242.3199999</v>
      </c>
      <c r="F36" s="39">
        <f t="shared" si="0"/>
        <v>104.72476812600131</v>
      </c>
      <c r="G36" s="39">
        <f t="shared" si="1"/>
        <v>100.39565483581221</v>
      </c>
      <c r="H36" s="40">
        <f t="shared" si="2"/>
        <v>99.632283202809106</v>
      </c>
    </row>
    <row r="37" spans="1:8">
      <c r="A37" s="47" t="s">
        <v>60</v>
      </c>
      <c r="B37" s="48">
        <v>145357488</v>
      </c>
      <c r="C37" s="54">
        <v>429839386.25</v>
      </c>
      <c r="D37" s="54">
        <v>428281460.29000002</v>
      </c>
      <c r="E37" s="12">
        <v>193113941.56999999</v>
      </c>
      <c r="F37" s="39">
        <f t="shared" si="0"/>
        <v>221.77656196549455</v>
      </c>
      <c r="G37" s="39">
        <f t="shared" si="1"/>
        <v>294.64010845454351</v>
      </c>
      <c r="H37" s="40">
        <f t="shared" si="2"/>
        <v>99.637556257096023</v>
      </c>
    </row>
    <row r="38" spans="1:8" ht="26.25">
      <c r="A38" s="47" t="s">
        <v>61</v>
      </c>
      <c r="B38" s="48">
        <v>36826200</v>
      </c>
      <c r="C38" s="54">
        <v>36826200</v>
      </c>
      <c r="D38" s="54"/>
      <c r="E38" s="12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54">
        <v>36826200</v>
      </c>
      <c r="D39" s="54"/>
      <c r="E39" s="12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1061126.26</v>
      </c>
      <c r="E40" s="12">
        <v>954260.15</v>
      </c>
      <c r="F40" s="39">
        <f t="shared" si="0"/>
        <v>111.19884446605049</v>
      </c>
      <c r="G40" s="39"/>
      <c r="H40" s="40">
        <f t="shared" si="2"/>
        <v>101.43386133907011</v>
      </c>
    </row>
    <row r="41" spans="1:8" ht="39">
      <c r="A41" s="47" t="s">
        <v>63</v>
      </c>
      <c r="B41" s="48"/>
      <c r="C41" s="54">
        <v>-750888.62</v>
      </c>
      <c r="D41" s="54">
        <v>-758889.07</v>
      </c>
      <c r="E41" s="12">
        <v>-5523722.0700000003</v>
      </c>
      <c r="F41" s="39">
        <f t="shared" si="0"/>
        <v>13.738726539512513</v>
      </c>
      <c r="G41" s="39"/>
      <c r="H41" s="40">
        <f t="shared" si="2"/>
        <v>101.06546427617987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-2222494.06</v>
      </c>
      <c r="E42" s="33">
        <v>81184909.099999994</v>
      </c>
      <c r="F42" s="39">
        <f t="shared" si="0"/>
        <v>-2.7375704236638732</v>
      </c>
      <c r="G42" s="39">
        <f t="shared" si="1"/>
        <v>5.9618465959952527</v>
      </c>
      <c r="H42" s="40">
        <f t="shared" si="2"/>
        <v>2.7563338010823832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9" sqref="D9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0" t="s">
        <v>87</v>
      </c>
      <c r="B1" s="90"/>
      <c r="C1" s="90"/>
      <c r="D1" s="90"/>
      <c r="E1" s="90"/>
      <c r="F1" s="90"/>
      <c r="G1" s="90"/>
      <c r="H1" s="90"/>
    </row>
    <row r="2" spans="1:8" ht="35.25" customHeight="1">
      <c r="A2" s="91" t="s">
        <v>2</v>
      </c>
      <c r="B2" s="92" t="s">
        <v>65</v>
      </c>
      <c r="C2" s="92"/>
      <c r="D2" s="93" t="s">
        <v>76</v>
      </c>
      <c r="E2" s="94" t="s">
        <v>81</v>
      </c>
      <c r="F2" s="91" t="s">
        <v>70</v>
      </c>
      <c r="G2" s="92" t="s">
        <v>71</v>
      </c>
      <c r="H2" s="92"/>
    </row>
    <row r="3" spans="1:8" ht="51" customHeight="1">
      <c r="A3" s="91"/>
      <c r="B3" s="51" t="s">
        <v>66</v>
      </c>
      <c r="C3" s="50" t="s">
        <v>67</v>
      </c>
      <c r="D3" s="93"/>
      <c r="E3" s="94"/>
      <c r="F3" s="91"/>
      <c r="G3" s="5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4540646281.4200001</v>
      </c>
      <c r="D4" s="52">
        <f>D5+D32</f>
        <v>4265626606.1800008</v>
      </c>
      <c r="E4" s="52">
        <f>E5+E32</f>
        <v>1919443062.4900005</v>
      </c>
      <c r="F4" s="39">
        <f>D4/E4*100</f>
        <v>222.23251575102259</v>
      </c>
      <c r="G4" s="39">
        <f>D4/B4*100</f>
        <v>111.77960229458543</v>
      </c>
      <c r="H4" s="40">
        <f>D4/C4*100</f>
        <v>93.943160109930602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529697560.32000005</v>
      </c>
      <c r="E5" s="52">
        <f>E6+E20</f>
        <v>485826988.44000006</v>
      </c>
      <c r="F5" s="42">
        <f t="shared" ref="F5:F42" si="0">D5/E5*100</f>
        <v>109.03008126840983</v>
      </c>
      <c r="G5" s="42">
        <f t="shared" ref="G5:G42" si="1">D5/B5*100</f>
        <v>101.51378121350693</v>
      </c>
      <c r="H5" s="40">
        <f t="shared" ref="H5:H42" si="2">D5/C5*100</f>
        <v>95.782901787068937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464459545.54000008</v>
      </c>
      <c r="E6" s="52">
        <f>E7+E10+E11+E17+E18+E19</f>
        <v>416909303.06000006</v>
      </c>
      <c r="F6" s="42">
        <f t="shared" si="0"/>
        <v>111.40541650929694</v>
      </c>
      <c r="G6" s="42">
        <f t="shared" si="1"/>
        <v>100.67063154342293</v>
      </c>
      <c r="H6" s="40">
        <f t="shared" si="2"/>
        <v>95.785069966362542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292137581.64000005</v>
      </c>
      <c r="E7" s="53">
        <f>E8+E9</f>
        <v>260137551.61000001</v>
      </c>
      <c r="F7" s="39">
        <f t="shared" si="0"/>
        <v>112.30119597572545</v>
      </c>
      <c r="G7" s="39">
        <f t="shared" si="1"/>
        <v>95.666335654388234</v>
      </c>
      <c r="H7" s="40">
        <f t="shared" si="2"/>
        <v>93.236298270836841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12718419.48</v>
      </c>
      <c r="E8" s="53">
        <v>9598947.5800000001</v>
      </c>
      <c r="F8" s="39">
        <f t="shared" si="0"/>
        <v>132.49806162604338</v>
      </c>
      <c r="G8" s="39">
        <f t="shared" si="1"/>
        <v>140.82195633976855</v>
      </c>
      <c r="H8" s="40">
        <f t="shared" si="2"/>
        <v>100.04439053993227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279419162.16000003</v>
      </c>
      <c r="E9" s="53">
        <v>250538604.03</v>
      </c>
      <c r="F9" s="39">
        <f t="shared" si="0"/>
        <v>111.52738846047924</v>
      </c>
      <c r="G9" s="39">
        <f t="shared" si="1"/>
        <v>94.290125945320653</v>
      </c>
      <c r="H9" s="40">
        <f t="shared" si="2"/>
        <v>92.948391731990071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33797434.280000001</v>
      </c>
      <c r="E10" s="53">
        <v>27084287.98</v>
      </c>
      <c r="F10" s="39">
        <f t="shared" si="0"/>
        <v>124.78612804943303</v>
      </c>
      <c r="G10" s="39">
        <f t="shared" si="1"/>
        <v>105.90365975771563</v>
      </c>
      <c r="H10" s="40">
        <f t="shared" si="2"/>
        <v>105.90365975771563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106723696.94000001</v>
      </c>
      <c r="E11" s="53">
        <f>E12+E13+E14+E15+E16</f>
        <v>102382701.56999999</v>
      </c>
      <c r="F11" s="39">
        <f t="shared" si="0"/>
        <v>104.23996954898875</v>
      </c>
      <c r="G11" s="39">
        <f t="shared" si="1"/>
        <v>109.58269183679118</v>
      </c>
      <c r="H11" s="40">
        <f t="shared" si="2"/>
        <v>98.820025817874537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92948661.540000007</v>
      </c>
      <c r="E12" s="53">
        <v>82067730.540000007</v>
      </c>
      <c r="F12" s="39">
        <f t="shared" si="0"/>
        <v>113.25847678302327</v>
      </c>
      <c r="G12" s="39">
        <f t="shared" si="1"/>
        <v>110.64714876821584</v>
      </c>
      <c r="H12" s="40">
        <f t="shared" si="2"/>
        <v>99.886798568573099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-29701.35</v>
      </c>
      <c r="E13" s="53">
        <v>6716383.0499999998</v>
      </c>
      <c r="F13" s="39">
        <f t="shared" si="0"/>
        <v>-0.44222239528163892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141073.14000000001</v>
      </c>
      <c r="E14" s="53">
        <v>158517.94</v>
      </c>
      <c r="F14" s="39"/>
      <c r="G14" s="39">
        <f t="shared" si="1"/>
        <v>55.322800000000008</v>
      </c>
      <c r="H14" s="40">
        <f t="shared" si="2"/>
        <v>85.49887272727274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13663663.609999999</v>
      </c>
      <c r="E15" s="53">
        <v>13440070.039999999</v>
      </c>
      <c r="F15" s="39">
        <f t="shared" si="0"/>
        <v>101.66363396421704</v>
      </c>
      <c r="G15" s="39">
        <f t="shared" si="1"/>
        <v>104.05300078909816</v>
      </c>
      <c r="H15" s="40">
        <f t="shared" si="2"/>
        <v>92.452947301199274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22069261.969999999</v>
      </c>
      <c r="E17" s="53">
        <v>18967990.850000001</v>
      </c>
      <c r="F17" s="39">
        <f t="shared" si="0"/>
        <v>116.35002433586685</v>
      </c>
      <c r="G17" s="39">
        <f t="shared" si="1"/>
        <v>127.17954664363565</v>
      </c>
      <c r="H17" s="40">
        <f t="shared" si="2"/>
        <v>100.06841857150188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9729833.9100000001</v>
      </c>
      <c r="E18" s="53">
        <v>8321321.5099999998</v>
      </c>
      <c r="F18" s="39">
        <f t="shared" si="0"/>
        <v>116.92654704312706</v>
      </c>
      <c r="G18" s="39">
        <f t="shared" si="1"/>
        <v>104.20839796934742</v>
      </c>
      <c r="H18" s="40">
        <f t="shared" si="2"/>
        <v>101.35243656249999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65238014.780000001</v>
      </c>
      <c r="E20" s="52">
        <f>E21+E22+E23+E26+E28+E29</f>
        <v>68917685.379999995</v>
      </c>
      <c r="F20" s="42">
        <f t="shared" si="0"/>
        <v>94.660774546169193</v>
      </c>
      <c r="G20" s="42">
        <f t="shared" si="1"/>
        <v>107.95064437028614</v>
      </c>
      <c r="H20" s="40">
        <f t="shared" si="2"/>
        <v>95.767468354290742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17760681.640000001</v>
      </c>
      <c r="E21" s="53">
        <v>12941114.720000001</v>
      </c>
      <c r="F21" s="39">
        <f t="shared" si="0"/>
        <v>137.24228572482664</v>
      </c>
      <c r="G21" s="39">
        <f t="shared" si="1"/>
        <v>97.402302631488752</v>
      </c>
      <c r="H21" s="40">
        <f t="shared" si="2"/>
        <v>97.402302631488752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2384664.67</v>
      </c>
      <c r="E22" s="53">
        <v>1744726.04</v>
      </c>
      <c r="F22" s="39">
        <f t="shared" si="0"/>
        <v>136.67845927260879</v>
      </c>
      <c r="G22" s="39">
        <f t="shared" si="1"/>
        <v>142.36803999999998</v>
      </c>
      <c r="H22" s="40">
        <f t="shared" si="2"/>
        <v>104.57947761603779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20094734.77</v>
      </c>
      <c r="E23" s="53">
        <f>E24+E25</f>
        <v>19575956.920000002</v>
      </c>
      <c r="F23" s="39">
        <f t="shared" si="0"/>
        <v>102.65007658179908</v>
      </c>
      <c r="G23" s="39">
        <f t="shared" si="1"/>
        <v>88.168057995559721</v>
      </c>
      <c r="H23" s="40">
        <f t="shared" si="2"/>
        <v>91.462774021041213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19417737.09</v>
      </c>
      <c r="E24" s="53">
        <v>18231852.420000002</v>
      </c>
      <c r="F24" s="39">
        <f t="shared" si="0"/>
        <v>106.50446615451486</v>
      </c>
      <c r="G24" s="39">
        <f t="shared" si="1"/>
        <v>85.197649508147805</v>
      </c>
      <c r="H24" s="40">
        <f t="shared" si="2"/>
        <v>91.199907427412015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676997.68</v>
      </c>
      <c r="E25" s="53">
        <v>1344104.5</v>
      </c>
      <c r="F25" s="39">
        <f t="shared" si="0"/>
        <v>50.367934933630529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23534010.870000001</v>
      </c>
      <c r="E26" s="53">
        <v>30931562.550000001</v>
      </c>
      <c r="F26" s="39">
        <f t="shared" si="0"/>
        <v>76.084131967009213</v>
      </c>
      <c r="G26" s="39">
        <f t="shared" si="1"/>
        <v>152.49709747627594</v>
      </c>
      <c r="H26" s="40">
        <f t="shared" si="2"/>
        <v>98.328254860000442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23516454.870000001</v>
      </c>
      <c r="E27" s="53">
        <v>25715419.800000001</v>
      </c>
      <c r="F27" s="39">
        <f t="shared" si="0"/>
        <v>91.448846851024385</v>
      </c>
      <c r="G27" s="39">
        <f t="shared" si="1"/>
        <v>157.48576568103576</v>
      </c>
      <c r="H27" s="40">
        <f t="shared" si="2"/>
        <v>100.35130971480335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1458382.91</v>
      </c>
      <c r="E28" s="53">
        <v>3618416.49</v>
      </c>
      <c r="F28" s="39">
        <f t="shared" si="0"/>
        <v>40.304451243532768</v>
      </c>
      <c r="G28" s="39">
        <f t="shared" si="1"/>
        <v>63.407952608695652</v>
      </c>
      <c r="H28" s="40">
        <f t="shared" si="2"/>
        <v>85.787229999999994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5539.92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3393.12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3987627370.4899998</v>
      </c>
      <c r="D32" s="33">
        <f>D33+D38+D40+D41+D39</f>
        <v>3735929045.8600006</v>
      </c>
      <c r="E32" s="33">
        <f>E33+E38+E40+E41</f>
        <v>1433616074.0500004</v>
      </c>
      <c r="F32" s="42">
        <f t="shared" si="0"/>
        <v>260.59480731866444</v>
      </c>
      <c r="G32" s="42">
        <f t="shared" si="1"/>
        <v>113.40564790552088</v>
      </c>
      <c r="H32" s="40">
        <f t="shared" si="2"/>
        <v>93.688017930344614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3950505932.8499994</v>
      </c>
      <c r="D33" s="33">
        <f>D34+D35+D36+D37</f>
        <v>3735613608.2200003</v>
      </c>
      <c r="E33" s="33">
        <f>E34+E35+E36+E37</f>
        <v>1438185535.9700003</v>
      </c>
      <c r="F33" s="42">
        <f t="shared" si="0"/>
        <v>259.74490180785153</v>
      </c>
      <c r="G33" s="42">
        <f t="shared" si="1"/>
        <v>114.67802888128465</v>
      </c>
      <c r="H33" s="40">
        <f t="shared" si="2"/>
        <v>94.560384713181023</v>
      </c>
    </row>
    <row r="34" spans="1:8">
      <c r="A34" s="47" t="s">
        <v>57</v>
      </c>
      <c r="B34" s="48">
        <v>0</v>
      </c>
      <c r="C34" s="54">
        <v>12285874</v>
      </c>
      <c r="D34" s="54">
        <v>11845741.640000001</v>
      </c>
      <c r="E34" s="54">
        <v>13731398.65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2141802748.03</v>
      </c>
      <c r="D35" s="54">
        <v>2034120319.6700001</v>
      </c>
      <c r="E35" s="54">
        <v>127615549.25</v>
      </c>
      <c r="F35" s="39">
        <f t="shared" si="0"/>
        <v>1593.9439446247575</v>
      </c>
      <c r="G35" s="39">
        <f t="shared" si="1"/>
        <v>119.00978836119589</v>
      </c>
      <c r="H35" s="40">
        <f t="shared" si="2"/>
        <v>94.972346148166793</v>
      </c>
    </row>
    <row r="36" spans="1:8">
      <c r="A36" s="47" t="s">
        <v>59</v>
      </c>
      <c r="B36" s="48">
        <v>1402918081.01</v>
      </c>
      <c r="C36" s="54">
        <v>1375060072.5699999</v>
      </c>
      <c r="D36" s="54">
        <v>1277103767.9400001</v>
      </c>
      <c r="E36" s="54">
        <v>1202240975.6800001</v>
      </c>
      <c r="F36" s="39">
        <f t="shared" si="0"/>
        <v>106.22693734237905</v>
      </c>
      <c r="G36" s="39">
        <f t="shared" si="1"/>
        <v>91.031955837405505</v>
      </c>
      <c r="H36" s="40">
        <f t="shared" si="2"/>
        <v>92.876216349812367</v>
      </c>
    </row>
    <row r="37" spans="1:8">
      <c r="A37" s="47" t="s">
        <v>60</v>
      </c>
      <c r="B37" s="48">
        <v>145357488</v>
      </c>
      <c r="C37" s="54">
        <v>421357238.25</v>
      </c>
      <c r="D37" s="54">
        <v>412543778.97000003</v>
      </c>
      <c r="E37" s="54">
        <v>94597612.390000001</v>
      </c>
      <c r="F37" s="39">
        <f t="shared" si="0"/>
        <v>436.10379643536373</v>
      </c>
      <c r="G37" s="39">
        <f t="shared" si="1"/>
        <v>283.81322809458572</v>
      </c>
      <c r="H37" s="40">
        <f t="shared" si="2"/>
        <v>97.908316630181929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1046126.26</v>
      </c>
      <c r="E40" s="54">
        <v>954260.15</v>
      </c>
      <c r="F40" s="39">
        <f t="shared" si="0"/>
        <v>109.62694606916155</v>
      </c>
      <c r="G40" s="39"/>
      <c r="H40" s="40">
        <f t="shared" si="2"/>
        <v>100</v>
      </c>
    </row>
    <row r="41" spans="1:8" ht="39">
      <c r="A41" s="47" t="s">
        <v>63</v>
      </c>
      <c r="B41" s="48"/>
      <c r="C41" s="54">
        <v>-750888.62</v>
      </c>
      <c r="D41" s="54">
        <v>-730688.62</v>
      </c>
      <c r="E41" s="54">
        <v>-5523722.0700000003</v>
      </c>
      <c r="F41" s="39">
        <f t="shared" si="0"/>
        <v>13.228193068736349</v>
      </c>
      <c r="G41" s="39"/>
      <c r="H41" s="40">
        <f t="shared" si="2"/>
        <v>97.309854023357019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105254308.98</v>
      </c>
      <c r="E42" s="33">
        <v>86992742.349999994</v>
      </c>
      <c r="F42" s="39">
        <f t="shared" si="0"/>
        <v>120.99205765525566</v>
      </c>
      <c r="G42" s="39">
        <f t="shared" si="1"/>
        <v>-282.34498125328878</v>
      </c>
      <c r="H42" s="40">
        <f t="shared" si="2"/>
        <v>-130.53623619184972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01.08.2023</vt:lpstr>
      <vt:lpstr>01.07.2023</vt:lpstr>
      <vt:lpstr>01.06.2023</vt:lpstr>
      <vt:lpstr>01.05.2023</vt:lpstr>
      <vt:lpstr>01.04.2023</vt:lpstr>
      <vt:lpstr>01.03.2023</vt:lpstr>
      <vt:lpstr>01.02.2023</vt:lpstr>
      <vt:lpstr>01.01.2023</vt:lpstr>
      <vt:lpstr>01.12.2022</vt:lpstr>
      <vt:lpstr>01.11.2022</vt:lpstr>
      <vt:lpstr>01.10.2022</vt:lpstr>
      <vt:lpstr>01.09.2022</vt:lpstr>
      <vt:lpstr>01.08.2022</vt:lpstr>
      <vt:lpstr>01.07.2022 </vt:lpstr>
      <vt:lpstr>01.06.2022</vt:lpstr>
      <vt:lpstr>01.05.2022</vt:lpstr>
      <vt:lpstr>01.04.2022</vt:lpstr>
      <vt:lpstr>01.03.2022</vt:lpstr>
      <vt:lpstr>01.02.2022</vt:lpstr>
      <vt:lpstr>'01.01.2023'!Заголовки_для_печати</vt:lpstr>
      <vt:lpstr>'01.02.2022'!Заголовки_для_печати</vt:lpstr>
      <vt:lpstr>'01.02.2023'!Заголовки_для_печати</vt:lpstr>
      <vt:lpstr>'01.03.2022'!Заголовки_для_печати</vt:lpstr>
      <vt:lpstr>'01.03.2023'!Заголовки_для_печати</vt:lpstr>
      <vt:lpstr>'01.04.2022'!Заголовки_для_печати</vt:lpstr>
      <vt:lpstr>'01.04.2023'!Заголовки_для_печати</vt:lpstr>
      <vt:lpstr>'01.05.2022'!Заголовки_для_печати</vt:lpstr>
      <vt:lpstr>'01.05.2023'!Заголовки_для_печати</vt:lpstr>
      <vt:lpstr>'01.06.2022'!Заголовки_для_печати</vt:lpstr>
      <vt:lpstr>'01.06.2023'!Заголовки_для_печати</vt:lpstr>
      <vt:lpstr>'01.07.2022 '!Заголовки_для_печати</vt:lpstr>
      <vt:lpstr>'01.07.2023'!Заголовки_для_печати</vt:lpstr>
      <vt:lpstr>'01.08.2022'!Заголовки_для_печати</vt:lpstr>
      <vt:lpstr>'01.08.2023'!Заголовки_для_печати</vt:lpstr>
      <vt:lpstr>'01.09.2022'!Заголовки_для_печати</vt:lpstr>
      <vt:lpstr>'01.10.2022'!Заголовки_для_печати</vt:lpstr>
      <vt:lpstr>'01.11.2022'!Заголовки_для_печати</vt:lpstr>
      <vt:lpstr>'01.12.2022'!Заголовки_для_печати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2023-07-31T08:49:26Z</cp:lastPrinted>
  <dcterms:created xsi:type="dcterms:W3CDTF">2022-05-19T05:50:24Z</dcterms:created>
  <dcterms:modified xsi:type="dcterms:W3CDTF">2023-08-07T12:15:18Z</dcterms:modified>
</cp:coreProperties>
</file>