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9040" windowHeight="15840" activeTab="2"/>
  </bookViews>
  <sheets>
    <sheet name="01.01.2024" sheetId="24" r:id="rId1"/>
    <sheet name="01.12.2023" sheetId="23" r:id="rId2"/>
    <sheet name="01.11.2023" sheetId="22" r:id="rId3"/>
    <sheet name="01.10.2023" sheetId="21" r:id="rId4"/>
    <sheet name="01.09.2023" sheetId="20" r:id="rId5"/>
    <sheet name="01.08.2023" sheetId="19" r:id="rId6"/>
    <sheet name="01.07.2023" sheetId="18" r:id="rId7"/>
    <sheet name="01.06.2023" sheetId="17" r:id="rId8"/>
    <sheet name="01.05.2023" sheetId="16" r:id="rId9"/>
    <sheet name="01.04.2023" sheetId="15" r:id="rId10"/>
    <sheet name="01.03.2023" sheetId="14" r:id="rId11"/>
    <sheet name="01.02.2023" sheetId="13" r:id="rId12"/>
    <sheet name="01.01.2023" sheetId="12" r:id="rId13"/>
    <sheet name="01.12.2022" sheetId="11" r:id="rId14"/>
    <sheet name="01.11.2022" sheetId="10" r:id="rId15"/>
    <sheet name="01.10.2022" sheetId="9" r:id="rId16"/>
    <sheet name="01.09.2022" sheetId="8" r:id="rId17"/>
    <sheet name="01.08.2022" sheetId="7" r:id="rId18"/>
    <sheet name="01.07.2022 " sheetId="6" r:id="rId19"/>
    <sheet name="01.06.2022" sheetId="5" r:id="rId20"/>
    <sheet name="01.05.2022" sheetId="4" r:id="rId21"/>
    <sheet name="01.04.2022" sheetId="3" r:id="rId22"/>
    <sheet name="01.03.2022" sheetId="2" r:id="rId23"/>
    <sheet name="01.02.2022" sheetId="1" r:id="rId24"/>
  </sheets>
  <definedNames>
    <definedName name="_xlnm.Print_Titles" localSheetId="12">'01.01.2023'!$3:$3</definedName>
    <definedName name="_xlnm.Print_Titles" localSheetId="0">'01.01.2024'!$3:$3</definedName>
    <definedName name="_xlnm.Print_Titles" localSheetId="23">'01.02.2022'!$3:$3</definedName>
    <definedName name="_xlnm.Print_Titles" localSheetId="11">'01.02.2023'!$3:$3</definedName>
    <definedName name="_xlnm.Print_Titles" localSheetId="22">'01.03.2022'!$3:$3</definedName>
    <definedName name="_xlnm.Print_Titles" localSheetId="10">'01.03.2023'!$3:$3</definedName>
    <definedName name="_xlnm.Print_Titles" localSheetId="21">'01.04.2022'!$3:$3</definedName>
    <definedName name="_xlnm.Print_Titles" localSheetId="9">'01.04.2023'!$3:$3</definedName>
    <definedName name="_xlnm.Print_Titles" localSheetId="20">'01.05.2022'!$3:$3</definedName>
    <definedName name="_xlnm.Print_Titles" localSheetId="8">'01.05.2023'!$3:$3</definedName>
    <definedName name="_xlnm.Print_Titles" localSheetId="19">'01.06.2022'!$3:$3</definedName>
    <definedName name="_xlnm.Print_Titles" localSheetId="7">'01.06.2023'!$3:$3</definedName>
    <definedName name="_xlnm.Print_Titles" localSheetId="18">'01.07.2022 '!$3:$3</definedName>
    <definedName name="_xlnm.Print_Titles" localSheetId="6">'01.07.2023'!$3:$3</definedName>
    <definedName name="_xlnm.Print_Titles" localSheetId="17">'01.08.2022'!$3:$3</definedName>
    <definedName name="_xlnm.Print_Titles" localSheetId="5">'01.08.2023'!$3:$3</definedName>
    <definedName name="_xlnm.Print_Titles" localSheetId="16">'01.09.2022'!$3:$3</definedName>
    <definedName name="_xlnm.Print_Titles" localSheetId="4">'01.09.2023'!$3:$3</definedName>
    <definedName name="_xlnm.Print_Titles" localSheetId="15">'01.10.2022'!$3:$3</definedName>
    <definedName name="_xlnm.Print_Titles" localSheetId="3">'01.10.2023'!$3:$3</definedName>
    <definedName name="_xlnm.Print_Titles" localSheetId="14">'01.11.2022'!$3:$3</definedName>
    <definedName name="_xlnm.Print_Titles" localSheetId="2">'01.11.2023'!$3:$3</definedName>
    <definedName name="_xlnm.Print_Titles" localSheetId="13">'01.12.2022'!$3:$3</definedName>
    <definedName name="_xlnm.Print_Titles" localSheetId="1">'01.12.2023'!$3:$3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3" i="24"/>
  <c r="C33"/>
  <c r="C34"/>
  <c r="F39"/>
  <c r="H42"/>
  <c r="G42"/>
  <c r="F42"/>
  <c r="F41"/>
  <c r="F40"/>
  <c r="H38"/>
  <c r="G38"/>
  <c r="F38"/>
  <c r="H37"/>
  <c r="G37"/>
  <c r="F37"/>
  <c r="H36"/>
  <c r="G36"/>
  <c r="F36"/>
  <c r="E34"/>
  <c r="E33" s="1"/>
  <c r="D34"/>
  <c r="B34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G23" s="1"/>
  <c r="C23"/>
  <c r="B23"/>
  <c r="B20" s="1"/>
  <c r="H22"/>
  <c r="G22"/>
  <c r="F22"/>
  <c r="H21"/>
  <c r="G21"/>
  <c r="F21"/>
  <c r="E20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E6" s="1"/>
  <c r="E5" s="1"/>
  <c r="D11"/>
  <c r="G11" s="1"/>
  <c r="C11"/>
  <c r="B11"/>
  <c r="H10"/>
  <c r="G10"/>
  <c r="F10"/>
  <c r="H9"/>
  <c r="G9"/>
  <c r="F9"/>
  <c r="H8"/>
  <c r="G8"/>
  <c r="F8"/>
  <c r="E7"/>
  <c r="D7"/>
  <c r="G7" s="1"/>
  <c r="C7"/>
  <c r="B7"/>
  <c r="B6" s="1"/>
  <c r="C6"/>
  <c r="C5" s="1"/>
  <c r="H42" i="23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E33"/>
  <c r="D33"/>
  <c r="C33"/>
  <c r="B33"/>
  <c r="E29"/>
  <c r="D29"/>
  <c r="D20" s="1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E20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E6"/>
  <c r="D6"/>
  <c r="G6" s="1"/>
  <c r="C6"/>
  <c r="B6"/>
  <c r="E5"/>
  <c r="E4" s="1"/>
  <c r="C5"/>
  <c r="B5"/>
  <c r="C4"/>
  <c r="B4"/>
  <c r="E33" i="22"/>
  <c r="D33"/>
  <c r="C33"/>
  <c r="B33"/>
  <c r="D34"/>
  <c r="H42"/>
  <c r="G42"/>
  <c r="F42"/>
  <c r="F41"/>
  <c r="F40"/>
  <c r="H38"/>
  <c r="G38"/>
  <c r="F38"/>
  <c r="H37"/>
  <c r="G37"/>
  <c r="F37"/>
  <c r="H36"/>
  <c r="G36"/>
  <c r="F36"/>
  <c r="E34"/>
  <c r="C34"/>
  <c r="B34"/>
  <c r="G34" s="1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E11"/>
  <c r="D11"/>
  <c r="C11"/>
  <c r="B11"/>
  <c r="H10"/>
  <c r="G10"/>
  <c r="F10"/>
  <c r="H9"/>
  <c r="G9"/>
  <c r="F9"/>
  <c r="H8"/>
  <c r="G8"/>
  <c r="F8"/>
  <c r="E7"/>
  <c r="D7"/>
  <c r="C7"/>
  <c r="B7"/>
  <c r="C6"/>
  <c r="C5" s="1"/>
  <c r="E33" i="21"/>
  <c r="F41"/>
  <c r="F42"/>
  <c r="F43"/>
  <c r="G43"/>
  <c r="H43"/>
  <c r="E23"/>
  <c r="E11"/>
  <c r="E7"/>
  <c r="H38"/>
  <c r="G38"/>
  <c r="F38"/>
  <c r="H37"/>
  <c r="G37"/>
  <c r="F37"/>
  <c r="H36"/>
  <c r="G36"/>
  <c r="F36"/>
  <c r="E34"/>
  <c r="D34"/>
  <c r="G34" s="1"/>
  <c r="C34"/>
  <c r="B34"/>
  <c r="B33" s="1"/>
  <c r="B4" s="1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H22"/>
  <c r="G22"/>
  <c r="F22"/>
  <c r="H21"/>
  <c r="G21"/>
  <c r="F21"/>
  <c r="E20"/>
  <c r="D20"/>
  <c r="G20" s="1"/>
  <c r="C20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E6"/>
  <c r="D6"/>
  <c r="G6" s="1"/>
  <c r="C6"/>
  <c r="B6"/>
  <c r="E5"/>
  <c r="C5"/>
  <c r="B5"/>
  <c r="E4"/>
  <c r="C4"/>
  <c r="E23" i="20"/>
  <c r="E20"/>
  <c r="E11"/>
  <c r="E7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B4" s="1"/>
  <c r="E33"/>
  <c r="C33"/>
  <c r="E29"/>
  <c r="D29"/>
  <c r="C29"/>
  <c r="B29"/>
  <c r="H28"/>
  <c r="G28"/>
  <c r="F28"/>
  <c r="H27"/>
  <c r="G27"/>
  <c r="F27"/>
  <c r="H26"/>
  <c r="G26"/>
  <c r="F26"/>
  <c r="F25"/>
  <c r="H24"/>
  <c r="G24"/>
  <c r="F24"/>
  <c r="G23"/>
  <c r="D23"/>
  <c r="H23" s="1"/>
  <c r="C23"/>
  <c r="C20" s="1"/>
  <c r="C5" s="1"/>
  <c r="C4" s="1"/>
  <c r="B23"/>
  <c r="H22"/>
  <c r="G22"/>
  <c r="F22"/>
  <c r="H21"/>
  <c r="G21"/>
  <c r="F21"/>
  <c r="D20"/>
  <c r="G20" s="1"/>
  <c r="B20"/>
  <c r="H18"/>
  <c r="G18"/>
  <c r="F18"/>
  <c r="H17"/>
  <c r="G17"/>
  <c r="F17"/>
  <c r="H15"/>
  <c r="G15"/>
  <c r="F15"/>
  <c r="H14"/>
  <c r="G14"/>
  <c r="F14"/>
  <c r="H13"/>
  <c r="G13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G7" s="1"/>
  <c r="E6"/>
  <c r="D6"/>
  <c r="G6" s="1"/>
  <c r="C6"/>
  <c r="B6"/>
  <c r="B5"/>
  <c r="F25" i="19"/>
  <c r="F14"/>
  <c r="G13"/>
  <c r="H13"/>
  <c r="E23"/>
  <c r="E11"/>
  <c r="E6" s="1"/>
  <c r="E7"/>
  <c r="H42"/>
  <c r="G42"/>
  <c r="F42"/>
  <c r="F41"/>
  <c r="F40"/>
  <c r="H38"/>
  <c r="G38"/>
  <c r="F38"/>
  <c r="H37"/>
  <c r="G37"/>
  <c r="F37"/>
  <c r="H36"/>
  <c r="G36"/>
  <c r="F36"/>
  <c r="E34"/>
  <c r="E33" s="1"/>
  <c r="D34"/>
  <c r="G34" s="1"/>
  <c r="C34"/>
  <c r="C33" s="1"/>
  <c r="B34"/>
  <c r="B33"/>
  <c r="E29"/>
  <c r="E20" s="1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3" i="18"/>
  <c r="E11"/>
  <c r="E7"/>
  <c r="E6" s="1"/>
  <c r="D29"/>
  <c r="C29"/>
  <c r="C20" s="1"/>
  <c r="H42"/>
  <c r="G42"/>
  <c r="F42"/>
  <c r="F41"/>
  <c r="F40"/>
  <c r="H38"/>
  <c r="G38"/>
  <c r="F38"/>
  <c r="H37"/>
  <c r="G37"/>
  <c r="F37"/>
  <c r="H36"/>
  <c r="G36"/>
  <c r="F36"/>
  <c r="E34"/>
  <c r="D34"/>
  <c r="G34" s="1"/>
  <c r="C34"/>
  <c r="B34"/>
  <c r="B33" s="1"/>
  <c r="E33"/>
  <c r="C33"/>
  <c r="E29"/>
  <c r="E20" s="1"/>
  <c r="B29"/>
  <c r="H28"/>
  <c r="G28"/>
  <c r="F28"/>
  <c r="H27"/>
  <c r="G27"/>
  <c r="F27"/>
  <c r="H26"/>
  <c r="G26"/>
  <c r="F26"/>
  <c r="H24"/>
  <c r="G24"/>
  <c r="F24"/>
  <c r="D23"/>
  <c r="G23" s="1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C6" s="1"/>
  <c r="B7"/>
  <c r="B6"/>
  <c r="B5" s="1"/>
  <c r="B4" s="1"/>
  <c r="E29" i="17"/>
  <c r="E23"/>
  <c r="E11"/>
  <c r="E7"/>
  <c r="H41"/>
  <c r="G41"/>
  <c r="F41"/>
  <c r="F40"/>
  <c r="F39"/>
  <c r="H37"/>
  <c r="G37"/>
  <c r="F37"/>
  <c r="H36"/>
  <c r="G36"/>
  <c r="F36"/>
  <c r="H35"/>
  <c r="G35"/>
  <c r="F35"/>
  <c r="E33"/>
  <c r="D33"/>
  <c r="G33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G23" s="1"/>
  <c r="C23"/>
  <c r="B23"/>
  <c r="H22"/>
  <c r="G22"/>
  <c r="F22"/>
  <c r="H21"/>
  <c r="G21"/>
  <c r="F21"/>
  <c r="E20"/>
  <c r="D20"/>
  <c r="H20" s="1"/>
  <c r="C20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E6"/>
  <c r="D7"/>
  <c r="H7" s="1"/>
  <c r="C7"/>
  <c r="C6" s="1"/>
  <c r="C5" s="1"/>
  <c r="B7"/>
  <c r="B6"/>
  <c r="B5" s="1"/>
  <c r="E33" i="16"/>
  <c r="E32" s="1"/>
  <c r="E29"/>
  <c r="E23"/>
  <c r="E20"/>
  <c r="E11"/>
  <c r="E7"/>
  <c r="E6" s="1"/>
  <c r="H41"/>
  <c r="G41"/>
  <c r="F41"/>
  <c r="F40"/>
  <c r="F39"/>
  <c r="H37"/>
  <c r="G37"/>
  <c r="F37"/>
  <c r="H36"/>
  <c r="G36"/>
  <c r="F36"/>
  <c r="H35"/>
  <c r="G35"/>
  <c r="F35"/>
  <c r="D33"/>
  <c r="G33" s="1"/>
  <c r="C33"/>
  <c r="C32" s="1"/>
  <c r="B33"/>
  <c r="B32"/>
  <c r="D29"/>
  <c r="C29"/>
  <c r="B29"/>
  <c r="H28"/>
  <c r="G28"/>
  <c r="F28"/>
  <c r="H27"/>
  <c r="G27"/>
  <c r="F27"/>
  <c r="H26"/>
  <c r="G26"/>
  <c r="F26"/>
  <c r="H24"/>
  <c r="G24"/>
  <c r="F24"/>
  <c r="D23"/>
  <c r="H23" s="1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D11"/>
  <c r="H11" s="1"/>
  <c r="C11"/>
  <c r="B11"/>
  <c r="H10"/>
  <c r="G10"/>
  <c r="F10"/>
  <c r="H9"/>
  <c r="G9"/>
  <c r="F9"/>
  <c r="H8"/>
  <c r="G8"/>
  <c r="F8"/>
  <c r="D7"/>
  <c r="H7" s="1"/>
  <c r="C7"/>
  <c r="B7"/>
  <c r="B6" s="1"/>
  <c r="B5" s="1"/>
  <c r="B4" s="1"/>
  <c r="C6"/>
  <c r="E29" i="15"/>
  <c r="E23"/>
  <c r="E20" s="1"/>
  <c r="E11"/>
  <c r="E7"/>
  <c r="D29"/>
  <c r="D23"/>
  <c r="D20" s="1"/>
  <c r="H20" s="1"/>
  <c r="D11"/>
  <c r="D7"/>
  <c r="H41"/>
  <c r="G41"/>
  <c r="F41"/>
  <c r="F40"/>
  <c r="F39"/>
  <c r="H37"/>
  <c r="G37"/>
  <c r="F37"/>
  <c r="H36"/>
  <c r="G36"/>
  <c r="F36"/>
  <c r="H35"/>
  <c r="G35"/>
  <c r="F35"/>
  <c r="E33"/>
  <c r="E32" s="1"/>
  <c r="D33"/>
  <c r="G33" s="1"/>
  <c r="C33"/>
  <c r="C32" s="1"/>
  <c r="B33"/>
  <c r="B32"/>
  <c r="C29"/>
  <c r="B29"/>
  <c r="H28"/>
  <c r="G28"/>
  <c r="F28"/>
  <c r="H27"/>
  <c r="G27"/>
  <c r="F27"/>
  <c r="H26"/>
  <c r="G26"/>
  <c r="F26"/>
  <c r="H24"/>
  <c r="G24"/>
  <c r="F24"/>
  <c r="G23"/>
  <c r="H23"/>
  <c r="C23"/>
  <c r="C20" s="1"/>
  <c r="B23"/>
  <c r="H22"/>
  <c r="G22"/>
  <c r="F22"/>
  <c r="H21"/>
  <c r="G21"/>
  <c r="F21"/>
  <c r="B20"/>
  <c r="H18"/>
  <c r="G18"/>
  <c r="F18"/>
  <c r="H17"/>
  <c r="G17"/>
  <c r="F17"/>
  <c r="H15"/>
  <c r="G15"/>
  <c r="F15"/>
  <c r="H14"/>
  <c r="G14"/>
  <c r="F13"/>
  <c r="H12"/>
  <c r="G12"/>
  <c r="F12"/>
  <c r="H11"/>
  <c r="C11"/>
  <c r="B11"/>
  <c r="H10"/>
  <c r="G10"/>
  <c r="F10"/>
  <c r="H9"/>
  <c r="G9"/>
  <c r="F9"/>
  <c r="H8"/>
  <c r="G8"/>
  <c r="F8"/>
  <c r="H7"/>
  <c r="C7"/>
  <c r="B7"/>
  <c r="B6" s="1"/>
  <c r="B5" s="1"/>
  <c r="B4" s="1"/>
  <c r="E6"/>
  <c r="C6"/>
  <c r="E29" i="14"/>
  <c r="E23"/>
  <c r="E20"/>
  <c r="E11"/>
  <c r="E7"/>
  <c r="E6" s="1"/>
  <c r="E5" s="1"/>
  <c r="E4" s="1"/>
  <c r="H41"/>
  <c r="G41"/>
  <c r="F41"/>
  <c r="F40"/>
  <c r="F39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D29"/>
  <c r="C29"/>
  <c r="B29"/>
  <c r="H28"/>
  <c r="G28"/>
  <c r="F28"/>
  <c r="H27"/>
  <c r="G27"/>
  <c r="F27"/>
  <c r="H26"/>
  <c r="G26"/>
  <c r="F26"/>
  <c r="H24"/>
  <c r="G24"/>
  <c r="F24"/>
  <c r="D23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G11" s="1"/>
  <c r="H10"/>
  <c r="G10"/>
  <c r="F10"/>
  <c r="H9"/>
  <c r="G9"/>
  <c r="F9"/>
  <c r="H8"/>
  <c r="G8"/>
  <c r="F8"/>
  <c r="D7"/>
  <c r="H7" s="1"/>
  <c r="C7"/>
  <c r="B7"/>
  <c r="B6"/>
  <c r="C29" i="13"/>
  <c r="C23"/>
  <c r="C20" s="1"/>
  <c r="C11"/>
  <c r="C7"/>
  <c r="C6"/>
  <c r="E29"/>
  <c r="E23"/>
  <c r="E20" s="1"/>
  <c r="E11"/>
  <c r="E7"/>
  <c r="E6"/>
  <c r="E33"/>
  <c r="E32" s="1"/>
  <c r="E4" s="1"/>
  <c r="H42"/>
  <c r="G42"/>
  <c r="F42"/>
  <c r="F41"/>
  <c r="F40"/>
  <c r="H37"/>
  <c r="G37"/>
  <c r="F37"/>
  <c r="H36"/>
  <c r="G36"/>
  <c r="F36"/>
  <c r="H35"/>
  <c r="G35"/>
  <c r="F35"/>
  <c r="D33"/>
  <c r="C33"/>
  <c r="B33"/>
  <c r="B32" s="1"/>
  <c r="C32"/>
  <c r="D29"/>
  <c r="D20" s="1"/>
  <c r="B29"/>
  <c r="H28"/>
  <c r="G28"/>
  <c r="F28"/>
  <c r="H27"/>
  <c r="G27"/>
  <c r="F27"/>
  <c r="H26"/>
  <c r="G26"/>
  <c r="F26"/>
  <c r="H24"/>
  <c r="G24"/>
  <c r="F24"/>
  <c r="D23"/>
  <c r="H23" s="1"/>
  <c r="B23"/>
  <c r="G23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D6" s="1"/>
  <c r="B11"/>
  <c r="H10"/>
  <c r="G10"/>
  <c r="F10"/>
  <c r="H9"/>
  <c r="G9"/>
  <c r="F9"/>
  <c r="H8"/>
  <c r="G8"/>
  <c r="F8"/>
  <c r="D7"/>
  <c r="B7"/>
  <c r="B6"/>
  <c r="E33" i="12"/>
  <c r="E32"/>
  <c r="E29"/>
  <c r="E23"/>
  <c r="E20" s="1"/>
  <c r="E11"/>
  <c r="E7"/>
  <c r="E6"/>
  <c r="D29"/>
  <c r="C29"/>
  <c r="D23"/>
  <c r="C23"/>
  <c r="D20"/>
  <c r="C20"/>
  <c r="D11"/>
  <c r="C11"/>
  <c r="D7"/>
  <c r="C7"/>
  <c r="D6"/>
  <c r="C6"/>
  <c r="D5"/>
  <c r="C5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D33"/>
  <c r="C33"/>
  <c r="C32" s="1"/>
  <c r="B33"/>
  <c r="D32"/>
  <c r="G32" s="1"/>
  <c r="B32"/>
  <c r="B29"/>
  <c r="H28"/>
  <c r="G28"/>
  <c r="F28"/>
  <c r="H27"/>
  <c r="G27"/>
  <c r="F27"/>
  <c r="H26"/>
  <c r="G26"/>
  <c r="F26"/>
  <c r="F25"/>
  <c r="H24"/>
  <c r="G24"/>
  <c r="F24"/>
  <c r="G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G11"/>
  <c r="H11"/>
  <c r="B11"/>
  <c r="H10"/>
  <c r="G10"/>
  <c r="F10"/>
  <c r="H9"/>
  <c r="G9"/>
  <c r="F9"/>
  <c r="H8"/>
  <c r="G8"/>
  <c r="F8"/>
  <c r="G7"/>
  <c r="H7"/>
  <c r="B7"/>
  <c r="G6"/>
  <c r="B6"/>
  <c r="B5" s="1"/>
  <c r="B4" s="1"/>
  <c r="E29" i="11"/>
  <c r="E23"/>
  <c r="E20" s="1"/>
  <c r="E11"/>
  <c r="E7"/>
  <c r="E6"/>
  <c r="D29"/>
  <c r="C29"/>
  <c r="D23"/>
  <c r="H23" s="1"/>
  <c r="C23"/>
  <c r="C20"/>
  <c r="D11"/>
  <c r="G11" s="1"/>
  <c r="C11"/>
  <c r="D7"/>
  <c r="C7"/>
  <c r="D6"/>
  <c r="C6"/>
  <c r="C5"/>
  <c r="C33"/>
  <c r="C32" s="1"/>
  <c r="C4" s="1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H33" s="1"/>
  <c r="B33"/>
  <c r="D32"/>
  <c r="B32"/>
  <c r="B29"/>
  <c r="H28"/>
  <c r="G28"/>
  <c r="F28"/>
  <c r="H27"/>
  <c r="G27"/>
  <c r="F27"/>
  <c r="H26"/>
  <c r="G26"/>
  <c r="F26"/>
  <c r="F25"/>
  <c r="H24"/>
  <c r="G24"/>
  <c r="F24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B11"/>
  <c r="H10"/>
  <c r="G10"/>
  <c r="F10"/>
  <c r="H9"/>
  <c r="G9"/>
  <c r="F9"/>
  <c r="H8"/>
  <c r="G8"/>
  <c r="F8"/>
  <c r="G7"/>
  <c r="H7"/>
  <c r="B7"/>
  <c r="G6"/>
  <c r="B6"/>
  <c r="B5" s="1"/>
  <c r="B4" s="1"/>
  <c r="H34" i="24" l="1"/>
  <c r="E4"/>
  <c r="G33"/>
  <c r="G34"/>
  <c r="C4"/>
  <c r="B5"/>
  <c r="B4" s="1"/>
  <c r="F7"/>
  <c r="H7"/>
  <c r="F11"/>
  <c r="H11"/>
  <c r="F23"/>
  <c r="H23"/>
  <c r="F33"/>
  <c r="D6"/>
  <c r="D20"/>
  <c r="F34"/>
  <c r="G20" i="23"/>
  <c r="D5"/>
  <c r="F5" s="1"/>
  <c r="H33"/>
  <c r="G5"/>
  <c r="F6"/>
  <c r="H6"/>
  <c r="G7"/>
  <c r="G11"/>
  <c r="F20"/>
  <c r="H20"/>
  <c r="G23"/>
  <c r="G33"/>
  <c r="F34"/>
  <c r="H34"/>
  <c r="F7"/>
  <c r="F11"/>
  <c r="F23"/>
  <c r="F33"/>
  <c r="G11" i="22"/>
  <c r="B6"/>
  <c r="G7"/>
  <c r="E6"/>
  <c r="B20"/>
  <c r="G23"/>
  <c r="E20"/>
  <c r="E5"/>
  <c r="E4" s="1"/>
  <c r="G33"/>
  <c r="H34"/>
  <c r="C4"/>
  <c r="B5"/>
  <c r="B4" s="1"/>
  <c r="F7"/>
  <c r="H7"/>
  <c r="F11"/>
  <c r="H11"/>
  <c r="F23"/>
  <c r="H23"/>
  <c r="F33"/>
  <c r="H33"/>
  <c r="D6"/>
  <c r="D20"/>
  <c r="F34"/>
  <c r="G23" i="21"/>
  <c r="D5"/>
  <c r="H5" s="1"/>
  <c r="F6"/>
  <c r="H6"/>
  <c r="G7"/>
  <c r="G11"/>
  <c r="F20"/>
  <c r="H20"/>
  <c r="F34"/>
  <c r="H34"/>
  <c r="F7"/>
  <c r="F11"/>
  <c r="F23"/>
  <c r="D33"/>
  <c r="D5" i="20"/>
  <c r="H5" s="1"/>
  <c r="E5"/>
  <c r="E4" s="1"/>
  <c r="G5"/>
  <c r="F6"/>
  <c r="H6"/>
  <c r="G11"/>
  <c r="F20"/>
  <c r="H20"/>
  <c r="F34"/>
  <c r="H34"/>
  <c r="F5"/>
  <c r="F7"/>
  <c r="F11"/>
  <c r="F23"/>
  <c r="D33"/>
  <c r="D33" i="19"/>
  <c r="H33" s="1"/>
  <c r="D20"/>
  <c r="G23"/>
  <c r="E5"/>
  <c r="E4"/>
  <c r="H20"/>
  <c r="C5"/>
  <c r="C4" s="1"/>
  <c r="D6"/>
  <c r="G7"/>
  <c r="G11"/>
  <c r="G20"/>
  <c r="F23"/>
  <c r="G33"/>
  <c r="F34"/>
  <c r="H34"/>
  <c r="F7"/>
  <c r="F11"/>
  <c r="F20"/>
  <c r="F33"/>
  <c r="E5" i="18"/>
  <c r="E4" s="1"/>
  <c r="G11"/>
  <c r="D6"/>
  <c r="G6" s="1"/>
  <c r="G7"/>
  <c r="C5"/>
  <c r="C4" s="1"/>
  <c r="F23"/>
  <c r="H23"/>
  <c r="F34"/>
  <c r="H34"/>
  <c r="F7"/>
  <c r="F11"/>
  <c r="D20"/>
  <c r="D33"/>
  <c r="C4" i="17"/>
  <c r="G20"/>
  <c r="G11"/>
  <c r="D6"/>
  <c r="G6" s="1"/>
  <c r="G7"/>
  <c r="E5"/>
  <c r="E4" s="1"/>
  <c r="B4"/>
  <c r="F23"/>
  <c r="H23"/>
  <c r="F33"/>
  <c r="H33"/>
  <c r="F7"/>
  <c r="F11"/>
  <c r="F20"/>
  <c r="D32"/>
  <c r="E5" i="16"/>
  <c r="E4" s="1"/>
  <c r="D32"/>
  <c r="H32" s="1"/>
  <c r="G23"/>
  <c r="D20"/>
  <c r="H20" s="1"/>
  <c r="C5"/>
  <c r="C4" s="1"/>
  <c r="D6"/>
  <c r="G7"/>
  <c r="G11"/>
  <c r="F23"/>
  <c r="G32"/>
  <c r="F33"/>
  <c r="H33"/>
  <c r="F7"/>
  <c r="F11"/>
  <c r="E5" i="15"/>
  <c r="E4" s="1"/>
  <c r="D32"/>
  <c r="H32" s="1"/>
  <c r="C5"/>
  <c r="C4" s="1"/>
  <c r="D6"/>
  <c r="G7"/>
  <c r="G11"/>
  <c r="G20"/>
  <c r="F23"/>
  <c r="G32"/>
  <c r="F33"/>
  <c r="H33"/>
  <c r="F7"/>
  <c r="F11"/>
  <c r="F20"/>
  <c r="F32"/>
  <c r="B5" i="14"/>
  <c r="G23"/>
  <c r="G33"/>
  <c r="D6"/>
  <c r="G6" s="1"/>
  <c r="C6"/>
  <c r="C5" s="1"/>
  <c r="C4" s="1"/>
  <c r="G7"/>
  <c r="H11"/>
  <c r="D20"/>
  <c r="H20" s="1"/>
  <c r="B4"/>
  <c r="F6"/>
  <c r="F23"/>
  <c r="H23"/>
  <c r="F33"/>
  <c r="H33"/>
  <c r="F7"/>
  <c r="F11"/>
  <c r="D5" i="13"/>
  <c r="C5"/>
  <c r="C4" s="1"/>
  <c r="H6"/>
  <c r="G33"/>
  <c r="B20"/>
  <c r="B5" s="1"/>
  <c r="G11"/>
  <c r="G7"/>
  <c r="E5"/>
  <c r="F5"/>
  <c r="H5"/>
  <c r="G6"/>
  <c r="F7"/>
  <c r="H7"/>
  <c r="F11"/>
  <c r="H11"/>
  <c r="F20"/>
  <c r="H20"/>
  <c r="F33"/>
  <c r="H33"/>
  <c r="F6"/>
  <c r="F23"/>
  <c r="D32"/>
  <c r="E5" i="12"/>
  <c r="H33"/>
  <c r="G33"/>
  <c r="C4"/>
  <c r="E4"/>
  <c r="F6"/>
  <c r="H6"/>
  <c r="F23"/>
  <c r="H23"/>
  <c r="F32"/>
  <c r="H32"/>
  <c r="F7"/>
  <c r="F11"/>
  <c r="F33"/>
  <c r="G33" i="11"/>
  <c r="E5"/>
  <c r="E4" s="1"/>
  <c r="D20"/>
  <c r="D5" s="1"/>
  <c r="D4" s="1"/>
  <c r="H11"/>
  <c r="H32"/>
  <c r="F6"/>
  <c r="H6"/>
  <c r="F7"/>
  <c r="F11"/>
  <c r="G23"/>
  <c r="G32"/>
  <c r="F33"/>
  <c r="F23"/>
  <c r="F32"/>
  <c r="E23" i="10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D33"/>
  <c r="C33"/>
  <c r="B33"/>
  <c r="D32"/>
  <c r="B32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H23" s="1"/>
  <c r="C23"/>
  <c r="B23"/>
  <c r="B20" s="1"/>
  <c r="H22"/>
  <c r="G22"/>
  <c r="F22"/>
  <c r="H21"/>
  <c r="G21"/>
  <c r="F21"/>
  <c r="C20"/>
  <c r="H18"/>
  <c r="G18"/>
  <c r="F18"/>
  <c r="H17"/>
  <c r="G17"/>
  <c r="F17"/>
  <c r="H15"/>
  <c r="G15"/>
  <c r="F15"/>
  <c r="H14"/>
  <c r="G14"/>
  <c r="F13"/>
  <c r="H12"/>
  <c r="G12"/>
  <c r="F12"/>
  <c r="E11"/>
  <c r="D11"/>
  <c r="G11" s="1"/>
  <c r="C11"/>
  <c r="B11"/>
  <c r="H10"/>
  <c r="G10"/>
  <c r="F10"/>
  <c r="H9"/>
  <c r="G9"/>
  <c r="F9"/>
  <c r="H8"/>
  <c r="G8"/>
  <c r="F8"/>
  <c r="E7"/>
  <c r="D7"/>
  <c r="G7" s="1"/>
  <c r="C7"/>
  <c r="C6" s="1"/>
  <c r="C5" s="1"/>
  <c r="B7"/>
  <c r="B6"/>
  <c r="D32" i="9"/>
  <c r="H42"/>
  <c r="G42"/>
  <c r="F42"/>
  <c r="H41"/>
  <c r="F41"/>
  <c r="H40"/>
  <c r="F40"/>
  <c r="H38"/>
  <c r="G38"/>
  <c r="H37"/>
  <c r="G37"/>
  <c r="F37"/>
  <c r="H36"/>
  <c r="G36"/>
  <c r="F36"/>
  <c r="H35"/>
  <c r="G35"/>
  <c r="F35"/>
  <c r="E33"/>
  <c r="E32" s="1"/>
  <c r="D33"/>
  <c r="C33"/>
  <c r="C32" s="1"/>
  <c r="B33"/>
  <c r="B32" s="1"/>
  <c r="E29"/>
  <c r="E20" s="1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C23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E11"/>
  <c r="D11"/>
  <c r="H11" s="1"/>
  <c r="C11"/>
  <c r="B11"/>
  <c r="H10"/>
  <c r="G10"/>
  <c r="F10"/>
  <c r="H9"/>
  <c r="G9"/>
  <c r="F9"/>
  <c r="H8"/>
  <c r="G8"/>
  <c r="F8"/>
  <c r="E7"/>
  <c r="D7"/>
  <c r="C7"/>
  <c r="C6" s="1"/>
  <c r="B7"/>
  <c r="H41" i="8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C32" s="1"/>
  <c r="B33"/>
  <c r="B32" s="1"/>
  <c r="E32"/>
  <c r="E29"/>
  <c r="D29"/>
  <c r="C29"/>
  <c r="C20" s="1"/>
  <c r="B29"/>
  <c r="B20" s="1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D20"/>
  <c r="H18"/>
  <c r="G18"/>
  <c r="F18"/>
  <c r="H17"/>
  <c r="G17"/>
  <c r="F17"/>
  <c r="H15"/>
  <c r="G15"/>
  <c r="F15"/>
  <c r="H14"/>
  <c r="G14"/>
  <c r="F13"/>
  <c r="H12"/>
  <c r="G12"/>
  <c r="F12"/>
  <c r="E11"/>
  <c r="D11"/>
  <c r="C11"/>
  <c r="B11"/>
  <c r="H10"/>
  <c r="G10"/>
  <c r="F10"/>
  <c r="H9"/>
  <c r="G9"/>
  <c r="F9"/>
  <c r="H8"/>
  <c r="G8"/>
  <c r="F8"/>
  <c r="E7"/>
  <c r="E6" s="1"/>
  <c r="D7"/>
  <c r="C7"/>
  <c r="C6" s="1"/>
  <c r="B7"/>
  <c r="B6" s="1"/>
  <c r="B5" s="1"/>
  <c r="B4" s="1"/>
  <c r="H41" i="7"/>
  <c r="G41"/>
  <c r="F41"/>
  <c r="H40"/>
  <c r="F40"/>
  <c r="H39"/>
  <c r="F39"/>
  <c r="H38"/>
  <c r="G38"/>
  <c r="H37"/>
  <c r="G37"/>
  <c r="F37"/>
  <c r="H36"/>
  <c r="G36"/>
  <c r="F36"/>
  <c r="H35"/>
  <c r="G35"/>
  <c r="F35"/>
  <c r="E33"/>
  <c r="D33"/>
  <c r="D32" s="1"/>
  <c r="C33"/>
  <c r="B33"/>
  <c r="E29"/>
  <c r="D29"/>
  <c r="C29"/>
  <c r="B29"/>
  <c r="H28"/>
  <c r="G28"/>
  <c r="F28"/>
  <c r="H27"/>
  <c r="G27"/>
  <c r="F27"/>
  <c r="H26"/>
  <c r="G26"/>
  <c r="F26"/>
  <c r="F25"/>
  <c r="H24"/>
  <c r="G24"/>
  <c r="F24"/>
  <c r="E23"/>
  <c r="D23"/>
  <c r="H23" s="1"/>
  <c r="C23"/>
  <c r="B23"/>
  <c r="H22"/>
  <c r="G22"/>
  <c r="F22"/>
  <c r="H21"/>
  <c r="G21"/>
  <c r="F21"/>
  <c r="C20"/>
  <c r="B20"/>
  <c r="H18"/>
  <c r="G18"/>
  <c r="F18"/>
  <c r="H17"/>
  <c r="G17"/>
  <c r="F17"/>
  <c r="H15"/>
  <c r="G15"/>
  <c r="F15"/>
  <c r="H14"/>
  <c r="G14"/>
  <c r="F13"/>
  <c r="H12"/>
  <c r="G12"/>
  <c r="F12"/>
  <c r="G11"/>
  <c r="E11"/>
  <c r="D11"/>
  <c r="H11" s="1"/>
  <c r="C11"/>
  <c r="B11"/>
  <c r="H10"/>
  <c r="G10"/>
  <c r="F10"/>
  <c r="H9"/>
  <c r="G9"/>
  <c r="F9"/>
  <c r="H8"/>
  <c r="G8"/>
  <c r="F8"/>
  <c r="E7"/>
  <c r="D7"/>
  <c r="H7" s="1"/>
  <c r="C7"/>
  <c r="B7"/>
  <c r="C6"/>
  <c r="C5" s="1"/>
  <c r="B6"/>
  <c r="B5"/>
  <c r="E23" i="6"/>
  <c r="E20"/>
  <c r="E5" s="1"/>
  <c r="E32"/>
  <c r="E33"/>
  <c r="E11"/>
  <c r="E29"/>
  <c r="E7"/>
  <c r="D23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D32" s="1"/>
  <c r="C33"/>
  <c r="B33"/>
  <c r="B32" s="1"/>
  <c r="D29"/>
  <c r="C29"/>
  <c r="B29"/>
  <c r="H28"/>
  <c r="G28"/>
  <c r="F28"/>
  <c r="H27"/>
  <c r="G27"/>
  <c r="F27"/>
  <c r="H26"/>
  <c r="G26"/>
  <c r="F26"/>
  <c r="F25"/>
  <c r="H24"/>
  <c r="G24"/>
  <c r="F24"/>
  <c r="C23"/>
  <c r="C20" s="1"/>
  <c r="B23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D7"/>
  <c r="C7"/>
  <c r="C6" s="1"/>
  <c r="B7"/>
  <c r="B6"/>
  <c r="E33" i="5"/>
  <c r="E32" s="1"/>
  <c r="E23"/>
  <c r="E7"/>
  <c r="E11"/>
  <c r="H41"/>
  <c r="G41"/>
  <c r="F41"/>
  <c r="H40"/>
  <c r="F40"/>
  <c r="H39"/>
  <c r="F39"/>
  <c r="H38"/>
  <c r="G38"/>
  <c r="H37"/>
  <c r="G37"/>
  <c r="F37"/>
  <c r="H36"/>
  <c r="G36"/>
  <c r="F36"/>
  <c r="H35"/>
  <c r="G35"/>
  <c r="F35"/>
  <c r="D33"/>
  <c r="C33"/>
  <c r="C32" s="1"/>
  <c r="B33"/>
  <c r="B32" s="1"/>
  <c r="E29"/>
  <c r="D29"/>
  <c r="C29"/>
  <c r="B29"/>
  <c r="H28"/>
  <c r="G28"/>
  <c r="F28"/>
  <c r="H27"/>
  <c r="G27"/>
  <c r="F27"/>
  <c r="H26"/>
  <c r="G26"/>
  <c r="F26"/>
  <c r="F25"/>
  <c r="H24"/>
  <c r="G24"/>
  <c r="F24"/>
  <c r="D23"/>
  <c r="C23"/>
  <c r="C20" s="1"/>
  <c r="B23"/>
  <c r="B20" s="1"/>
  <c r="H22"/>
  <c r="G22"/>
  <c r="F22"/>
  <c r="H21"/>
  <c r="G21"/>
  <c r="F21"/>
  <c r="H18"/>
  <c r="G18"/>
  <c r="F18"/>
  <c r="H17"/>
  <c r="G17"/>
  <c r="F17"/>
  <c r="H15"/>
  <c r="G15"/>
  <c r="F15"/>
  <c r="H14"/>
  <c r="G14"/>
  <c r="F13"/>
  <c r="H12"/>
  <c r="G12"/>
  <c r="F12"/>
  <c r="D11"/>
  <c r="C11"/>
  <c r="B11"/>
  <c r="H10"/>
  <c r="G10"/>
  <c r="F10"/>
  <c r="H9"/>
  <c r="G9"/>
  <c r="F9"/>
  <c r="H8"/>
  <c r="G8"/>
  <c r="F8"/>
  <c r="E6"/>
  <c r="D7"/>
  <c r="F7" s="1"/>
  <c r="C7"/>
  <c r="B7"/>
  <c r="I41" i="4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F29"/>
  <c r="F20" s="1"/>
  <c r="E29"/>
  <c r="D29"/>
  <c r="C29"/>
  <c r="I28"/>
  <c r="H28"/>
  <c r="G28"/>
  <c r="I27"/>
  <c r="H27"/>
  <c r="G27"/>
  <c r="I26"/>
  <c r="H26"/>
  <c r="G26"/>
  <c r="G25"/>
  <c r="I24"/>
  <c r="H24"/>
  <c r="G24"/>
  <c r="F23"/>
  <c r="E23"/>
  <c r="D23"/>
  <c r="C23"/>
  <c r="I22"/>
  <c r="H22"/>
  <c r="G22"/>
  <c r="I21"/>
  <c r="H21"/>
  <c r="G21"/>
  <c r="D20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I10"/>
  <c r="H10"/>
  <c r="G10"/>
  <c r="I9"/>
  <c r="H9"/>
  <c r="G9"/>
  <c r="I8"/>
  <c r="H8"/>
  <c r="G8"/>
  <c r="F7"/>
  <c r="F6" s="1"/>
  <c r="E7"/>
  <c r="I7" s="1"/>
  <c r="D7"/>
  <c r="C7"/>
  <c r="E23" i="3"/>
  <c r="H23" s="1"/>
  <c r="I41"/>
  <c r="H41"/>
  <c r="G41"/>
  <c r="I40"/>
  <c r="G40"/>
  <c r="I39"/>
  <c r="G39"/>
  <c r="I38"/>
  <c r="H38"/>
  <c r="I37"/>
  <c r="H37"/>
  <c r="G37"/>
  <c r="I36"/>
  <c r="H36"/>
  <c r="G36"/>
  <c r="I35"/>
  <c r="H35"/>
  <c r="G35"/>
  <c r="F33"/>
  <c r="F32" s="1"/>
  <c r="E33"/>
  <c r="D33"/>
  <c r="D32" s="1"/>
  <c r="C33"/>
  <c r="C32"/>
  <c r="F29"/>
  <c r="E29"/>
  <c r="E20" s="1"/>
  <c r="D29"/>
  <c r="C29"/>
  <c r="I28"/>
  <c r="H28"/>
  <c r="G28"/>
  <c r="I27"/>
  <c r="H27"/>
  <c r="G27"/>
  <c r="I26"/>
  <c r="H26"/>
  <c r="G26"/>
  <c r="G25"/>
  <c r="I24"/>
  <c r="H24"/>
  <c r="G24"/>
  <c r="F23"/>
  <c r="D23"/>
  <c r="C23"/>
  <c r="C20" s="1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I11" s="1"/>
  <c r="D11"/>
  <c r="C11"/>
  <c r="I10"/>
  <c r="H10"/>
  <c r="G10"/>
  <c r="I9"/>
  <c r="H9"/>
  <c r="G9"/>
  <c r="I8"/>
  <c r="H8"/>
  <c r="G8"/>
  <c r="F7"/>
  <c r="E7"/>
  <c r="D7"/>
  <c r="C7"/>
  <c r="C6" s="1"/>
  <c r="C5" s="1"/>
  <c r="C4" s="1"/>
  <c r="D6"/>
  <c r="I38" i="2"/>
  <c r="I39"/>
  <c r="I40"/>
  <c r="I41"/>
  <c r="H38"/>
  <c r="H41"/>
  <c r="G39"/>
  <c r="G40"/>
  <c r="G41"/>
  <c r="I38" i="1"/>
  <c r="I41"/>
  <c r="H38"/>
  <c r="H41"/>
  <c r="G39"/>
  <c r="G40"/>
  <c r="G41"/>
  <c r="E29" i="2"/>
  <c r="I37"/>
  <c r="H37"/>
  <c r="G37"/>
  <c r="I36"/>
  <c r="H36"/>
  <c r="G36"/>
  <c r="I35"/>
  <c r="H35"/>
  <c r="G35"/>
  <c r="F33"/>
  <c r="F32" s="1"/>
  <c r="E33"/>
  <c r="D33"/>
  <c r="C33"/>
  <c r="C32"/>
  <c r="F29"/>
  <c r="D29"/>
  <c r="D20" s="1"/>
  <c r="C29"/>
  <c r="C20" s="1"/>
  <c r="C5" s="1"/>
  <c r="C4" s="1"/>
  <c r="I28"/>
  <c r="H28"/>
  <c r="G28"/>
  <c r="I27"/>
  <c r="H27"/>
  <c r="G27"/>
  <c r="I26"/>
  <c r="H26"/>
  <c r="G26"/>
  <c r="G25"/>
  <c r="I24"/>
  <c r="H24"/>
  <c r="G24"/>
  <c r="F23"/>
  <c r="E23"/>
  <c r="I23" s="1"/>
  <c r="D23"/>
  <c r="C23"/>
  <c r="I22"/>
  <c r="H22"/>
  <c r="G22"/>
  <c r="I21"/>
  <c r="H21"/>
  <c r="G21"/>
  <c r="I18"/>
  <c r="H18"/>
  <c r="G18"/>
  <c r="I17"/>
  <c r="H17"/>
  <c r="G17"/>
  <c r="I15"/>
  <c r="H15"/>
  <c r="G15"/>
  <c r="I14"/>
  <c r="H14"/>
  <c r="G13"/>
  <c r="I12"/>
  <c r="H12"/>
  <c r="G12"/>
  <c r="F11"/>
  <c r="E11"/>
  <c r="D11"/>
  <c r="D6" s="1"/>
  <c r="D5" s="1"/>
  <c r="C11"/>
  <c r="C6" s="1"/>
  <c r="I10"/>
  <c r="H10"/>
  <c r="G10"/>
  <c r="I9"/>
  <c r="H9"/>
  <c r="G9"/>
  <c r="I8"/>
  <c r="H8"/>
  <c r="G8"/>
  <c r="F7"/>
  <c r="E7"/>
  <c r="D7"/>
  <c r="C7"/>
  <c r="H33" i="24" l="1"/>
  <c r="H20"/>
  <c r="F20"/>
  <c r="G20"/>
  <c r="H6"/>
  <c r="F6"/>
  <c r="G6"/>
  <c r="D5"/>
  <c r="H5" i="23"/>
  <c r="D4"/>
  <c r="H20" i="22"/>
  <c r="F20"/>
  <c r="G20"/>
  <c r="H6"/>
  <c r="F6"/>
  <c r="G6"/>
  <c r="D5"/>
  <c r="F5" i="21"/>
  <c r="G5"/>
  <c r="H33"/>
  <c r="F33"/>
  <c r="G33"/>
  <c r="D4"/>
  <c r="H33" i="20"/>
  <c r="F33"/>
  <c r="G33"/>
  <c r="D4"/>
  <c r="G6" i="19"/>
  <c r="D5"/>
  <c r="H6"/>
  <c r="F6"/>
  <c r="H6" i="18"/>
  <c r="D5"/>
  <c r="F5" s="1"/>
  <c r="F6"/>
  <c r="H5"/>
  <c r="H33"/>
  <c r="F33"/>
  <c r="G33"/>
  <c r="H20"/>
  <c r="F20"/>
  <c r="G20"/>
  <c r="F6" i="17"/>
  <c r="D5"/>
  <c r="H5" s="1"/>
  <c r="H6"/>
  <c r="H32"/>
  <c r="F32"/>
  <c r="G32"/>
  <c r="F32" i="16"/>
  <c r="F20"/>
  <c r="G20"/>
  <c r="G6"/>
  <c r="D5"/>
  <c r="H6"/>
  <c r="F6"/>
  <c r="G6" i="15"/>
  <c r="D5"/>
  <c r="H6"/>
  <c r="F6"/>
  <c r="F20" i="14"/>
  <c r="D5"/>
  <c r="F5" s="1"/>
  <c r="H6"/>
  <c r="G20"/>
  <c r="H32"/>
  <c r="F32"/>
  <c r="G32"/>
  <c r="H5"/>
  <c r="G5" i="13"/>
  <c r="B4"/>
  <c r="G20"/>
  <c r="H32"/>
  <c r="F32"/>
  <c r="D4"/>
  <c r="G32"/>
  <c r="H20" i="12"/>
  <c r="F20"/>
  <c r="G20"/>
  <c r="G5" i="11"/>
  <c r="H5"/>
  <c r="F5"/>
  <c r="G20"/>
  <c r="H20"/>
  <c r="F20"/>
  <c r="G33" i="10"/>
  <c r="H33"/>
  <c r="F33"/>
  <c r="H11"/>
  <c r="D6"/>
  <c r="F6" s="1"/>
  <c r="E20"/>
  <c r="F11"/>
  <c r="E6"/>
  <c r="E5" s="1"/>
  <c r="F7"/>
  <c r="C4"/>
  <c r="B5"/>
  <c r="B4" s="1"/>
  <c r="C32"/>
  <c r="H32" s="1"/>
  <c r="H7"/>
  <c r="E32"/>
  <c r="F32" s="1"/>
  <c r="F23"/>
  <c r="D20"/>
  <c r="G23"/>
  <c r="G32"/>
  <c r="F23" i="9"/>
  <c r="H23"/>
  <c r="D6"/>
  <c r="B6"/>
  <c r="B5" s="1"/>
  <c r="B4" s="1"/>
  <c r="D20"/>
  <c r="F20" s="1"/>
  <c r="H7"/>
  <c r="E6"/>
  <c r="E5" s="1"/>
  <c r="E4" s="1"/>
  <c r="G23"/>
  <c r="C20"/>
  <c r="C5" s="1"/>
  <c r="C4" s="1"/>
  <c r="F32"/>
  <c r="G32"/>
  <c r="G33"/>
  <c r="H32"/>
  <c r="F33"/>
  <c r="H33"/>
  <c r="H6"/>
  <c r="D5"/>
  <c r="F7"/>
  <c r="F11"/>
  <c r="G7"/>
  <c r="G11"/>
  <c r="G6"/>
  <c r="F32" i="8"/>
  <c r="E20"/>
  <c r="F20" s="1"/>
  <c r="G32"/>
  <c r="F33"/>
  <c r="G33"/>
  <c r="F23"/>
  <c r="G23"/>
  <c r="H32"/>
  <c r="H33"/>
  <c r="C5"/>
  <c r="C4" s="1"/>
  <c r="H11"/>
  <c r="H7"/>
  <c r="D6"/>
  <c r="G20"/>
  <c r="F7"/>
  <c r="F11"/>
  <c r="H20"/>
  <c r="G7"/>
  <c r="G11"/>
  <c r="E20" i="7"/>
  <c r="E6"/>
  <c r="F33"/>
  <c r="G33"/>
  <c r="H33"/>
  <c r="G7"/>
  <c r="E5"/>
  <c r="B4"/>
  <c r="D6"/>
  <c r="B32"/>
  <c r="F7"/>
  <c r="F11"/>
  <c r="C32"/>
  <c r="H32" s="1"/>
  <c r="E32"/>
  <c r="F32" s="1"/>
  <c r="D20"/>
  <c r="G23"/>
  <c r="G32"/>
  <c r="F23"/>
  <c r="I7" i="3"/>
  <c r="I11" i="4"/>
  <c r="D20" i="3"/>
  <c r="H33" i="2"/>
  <c r="F6" i="3"/>
  <c r="C6" i="4"/>
  <c r="C6" i="5"/>
  <c r="C5" s="1"/>
  <c r="C4" s="1"/>
  <c r="B6"/>
  <c r="B5" s="1"/>
  <c r="B4" s="1"/>
  <c r="H11"/>
  <c r="H23"/>
  <c r="G33"/>
  <c r="C5" i="6"/>
  <c r="C4" s="1"/>
  <c r="H23"/>
  <c r="G11"/>
  <c r="B20"/>
  <c r="B5" s="1"/>
  <c r="B4" s="1"/>
  <c r="H33"/>
  <c r="F33"/>
  <c r="G33"/>
  <c r="F11"/>
  <c r="D6"/>
  <c r="H6" s="1"/>
  <c r="H11"/>
  <c r="F7"/>
  <c r="G7"/>
  <c r="H32"/>
  <c r="E6"/>
  <c r="C32"/>
  <c r="H7"/>
  <c r="F32"/>
  <c r="F23"/>
  <c r="D20"/>
  <c r="G23"/>
  <c r="G32"/>
  <c r="E20" i="5"/>
  <c r="E5" s="1"/>
  <c r="E4" s="1"/>
  <c r="G7"/>
  <c r="F33"/>
  <c r="H7"/>
  <c r="F23"/>
  <c r="D20"/>
  <c r="G23"/>
  <c r="H33"/>
  <c r="D6"/>
  <c r="F11"/>
  <c r="G11"/>
  <c r="D32"/>
  <c r="G23" i="4"/>
  <c r="H33"/>
  <c r="E20"/>
  <c r="I20" s="1"/>
  <c r="H23"/>
  <c r="I23"/>
  <c r="D4"/>
  <c r="I33"/>
  <c r="F5"/>
  <c r="F4" s="1"/>
  <c r="C32"/>
  <c r="E6"/>
  <c r="G11"/>
  <c r="G7"/>
  <c r="H7"/>
  <c r="H11"/>
  <c r="E32"/>
  <c r="C20"/>
  <c r="C5" s="1"/>
  <c r="C4" s="1"/>
  <c r="G33"/>
  <c r="G33" i="3"/>
  <c r="F20"/>
  <c r="F5" s="1"/>
  <c r="F4" s="1"/>
  <c r="I23"/>
  <c r="G23"/>
  <c r="H33"/>
  <c r="E32"/>
  <c r="I32" s="1"/>
  <c r="I33"/>
  <c r="D5"/>
  <c r="D4" s="1"/>
  <c r="H20"/>
  <c r="G7"/>
  <c r="G11"/>
  <c r="I20"/>
  <c r="H7"/>
  <c r="H11"/>
  <c r="E6"/>
  <c r="F20" i="2"/>
  <c r="G11"/>
  <c r="F6"/>
  <c r="G7"/>
  <c r="I33"/>
  <c r="E32"/>
  <c r="G32" s="1"/>
  <c r="I11"/>
  <c r="H11"/>
  <c r="E6"/>
  <c r="H7"/>
  <c r="I7"/>
  <c r="D32"/>
  <c r="D4" s="1"/>
  <c r="G33"/>
  <c r="G23"/>
  <c r="E20"/>
  <c r="H23"/>
  <c r="I8" i="1"/>
  <c r="I9"/>
  <c r="I10"/>
  <c r="I12"/>
  <c r="I14"/>
  <c r="I15"/>
  <c r="I17"/>
  <c r="I18"/>
  <c r="I21"/>
  <c r="I22"/>
  <c r="I24"/>
  <c r="I26"/>
  <c r="I27"/>
  <c r="I28"/>
  <c r="I35"/>
  <c r="I36"/>
  <c r="I37"/>
  <c r="H8"/>
  <c r="H9"/>
  <c r="H10"/>
  <c r="H12"/>
  <c r="H14"/>
  <c r="H15"/>
  <c r="H17"/>
  <c r="H18"/>
  <c r="H21"/>
  <c r="H22"/>
  <c r="H24"/>
  <c r="H26"/>
  <c r="H27"/>
  <c r="H28"/>
  <c r="H35"/>
  <c r="H36"/>
  <c r="H37"/>
  <c r="G8"/>
  <c r="G9"/>
  <c r="G10"/>
  <c r="G12"/>
  <c r="G13"/>
  <c r="G15"/>
  <c r="G17"/>
  <c r="G18"/>
  <c r="G21"/>
  <c r="G22"/>
  <c r="G24"/>
  <c r="G25"/>
  <c r="G26"/>
  <c r="G27"/>
  <c r="G28"/>
  <c r="G35"/>
  <c r="G36"/>
  <c r="G37"/>
  <c r="G5" i="24" l="1"/>
  <c r="D4"/>
  <c r="H5"/>
  <c r="F5"/>
  <c r="G4" i="23"/>
  <c r="F4"/>
  <c r="H4"/>
  <c r="G5" i="22"/>
  <c r="D4"/>
  <c r="H5"/>
  <c r="F5"/>
  <c r="G4" i="21"/>
  <c r="H4"/>
  <c r="F4"/>
  <c r="G4" i="20"/>
  <c r="H4"/>
  <c r="F4"/>
  <c r="H5" i="19"/>
  <c r="F5"/>
  <c r="G5"/>
  <c r="D4"/>
  <c r="D4" i="18"/>
  <c r="H4" s="1"/>
  <c r="G5"/>
  <c r="G4"/>
  <c r="D4" i="17"/>
  <c r="G4" s="1"/>
  <c r="F5"/>
  <c r="G5"/>
  <c r="H5" i="16"/>
  <c r="F5"/>
  <c r="G5"/>
  <c r="D4"/>
  <c r="H5" i="15"/>
  <c r="F5"/>
  <c r="G5"/>
  <c r="D4"/>
  <c r="G5" i="14"/>
  <c r="D4"/>
  <c r="G4" s="1"/>
  <c r="H4" i="13"/>
  <c r="F4"/>
  <c r="G4"/>
  <c r="H5" i="12"/>
  <c r="F5"/>
  <c r="G5"/>
  <c r="D4"/>
  <c r="H4" i="11"/>
  <c r="G4"/>
  <c r="F4"/>
  <c r="H6" i="10"/>
  <c r="G6"/>
  <c r="E4"/>
  <c r="F20"/>
  <c r="H20"/>
  <c r="G20"/>
  <c r="D5"/>
  <c r="F6" i="9"/>
  <c r="G20"/>
  <c r="H20"/>
  <c r="H5"/>
  <c r="G5"/>
  <c r="F5"/>
  <c r="D4"/>
  <c r="E5" i="8"/>
  <c r="E4" s="1"/>
  <c r="H6"/>
  <c r="G6"/>
  <c r="F6"/>
  <c r="D5"/>
  <c r="C4" i="7"/>
  <c r="H6"/>
  <c r="F6"/>
  <c r="G6"/>
  <c r="D5"/>
  <c r="E4"/>
  <c r="H20"/>
  <c r="G20"/>
  <c r="F20"/>
  <c r="G6" i="6"/>
  <c r="F20"/>
  <c r="H20"/>
  <c r="G20"/>
  <c r="D5"/>
  <c r="F6"/>
  <c r="E4"/>
  <c r="G20" i="5"/>
  <c r="F20"/>
  <c r="H20"/>
  <c r="H32"/>
  <c r="G32"/>
  <c r="F32"/>
  <c r="H6"/>
  <c r="F6"/>
  <c r="D5"/>
  <c r="G6"/>
  <c r="H20" i="4"/>
  <c r="G20"/>
  <c r="I6"/>
  <c r="H6"/>
  <c r="G6"/>
  <c r="E5"/>
  <c r="I32"/>
  <c r="H32"/>
  <c r="G32"/>
  <c r="G20" i="3"/>
  <c r="G32"/>
  <c r="H32"/>
  <c r="I6"/>
  <c r="H6"/>
  <c r="G6"/>
  <c r="E5"/>
  <c r="F5" i="2"/>
  <c r="F4" s="1"/>
  <c r="G6"/>
  <c r="H32"/>
  <c r="E5"/>
  <c r="I5" s="1"/>
  <c r="I6"/>
  <c r="H6"/>
  <c r="E4"/>
  <c r="H5"/>
  <c r="I32"/>
  <c r="G20"/>
  <c r="I20"/>
  <c r="H20"/>
  <c r="H4" i="24" l="1"/>
  <c r="F4"/>
  <c r="G4"/>
  <c r="H4" i="22"/>
  <c r="F4"/>
  <c r="G4"/>
  <c r="G4" i="19"/>
  <c r="H4"/>
  <c r="F4"/>
  <c r="F4" i="18"/>
  <c r="H4" i="17"/>
  <c r="F4"/>
  <c r="G4" i="16"/>
  <c r="H4"/>
  <c r="F4"/>
  <c r="G4" i="15"/>
  <c r="H4"/>
  <c r="F4"/>
  <c r="F4" i="14"/>
  <c r="H4"/>
  <c r="G4" i="12"/>
  <c r="H4"/>
  <c r="F4"/>
  <c r="D4" i="10"/>
  <c r="H5"/>
  <c r="G5"/>
  <c r="F5"/>
  <c r="G4" i="9"/>
  <c r="F4"/>
  <c r="H4"/>
  <c r="G5" i="8"/>
  <c r="F5"/>
  <c r="H5"/>
  <c r="D4"/>
  <c r="F5" i="7"/>
  <c r="D4"/>
  <c r="H5"/>
  <c r="G5"/>
  <c r="H5" i="6"/>
  <c r="D4"/>
  <c r="G5"/>
  <c r="F5"/>
  <c r="F5" i="5"/>
  <c r="D4"/>
  <c r="H5"/>
  <c r="G5"/>
  <c r="I5" i="4"/>
  <c r="H5"/>
  <c r="G5"/>
  <c r="E4"/>
  <c r="H5" i="3"/>
  <c r="I5"/>
  <c r="G5"/>
  <c r="E4"/>
  <c r="G5" i="2"/>
  <c r="I4"/>
  <c r="G4"/>
  <c r="H4"/>
  <c r="F7" i="1"/>
  <c r="F11"/>
  <c r="F23"/>
  <c r="F29"/>
  <c r="F33"/>
  <c r="F32" s="1"/>
  <c r="E33"/>
  <c r="E29"/>
  <c r="E23"/>
  <c r="E11"/>
  <c r="E7"/>
  <c r="D33"/>
  <c r="D32" s="1"/>
  <c r="C33"/>
  <c r="C32" s="1"/>
  <c r="D29"/>
  <c r="C29"/>
  <c r="D23"/>
  <c r="C23"/>
  <c r="D11"/>
  <c r="C11"/>
  <c r="D7"/>
  <c r="C7"/>
  <c r="H4" i="10" l="1"/>
  <c r="G4"/>
  <c r="F4"/>
  <c r="H4" i="8"/>
  <c r="F4"/>
  <c r="G4"/>
  <c r="H4" i="7"/>
  <c r="F4"/>
  <c r="G4"/>
  <c r="I7" i="1"/>
  <c r="H7"/>
  <c r="G7"/>
  <c r="G11"/>
  <c r="H11"/>
  <c r="I11"/>
  <c r="H23"/>
  <c r="G23"/>
  <c r="I23"/>
  <c r="E32"/>
  <c r="I33"/>
  <c r="G33"/>
  <c r="H33"/>
  <c r="H4" i="6"/>
  <c r="G4"/>
  <c r="F4"/>
  <c r="H4" i="5"/>
  <c r="G4"/>
  <c r="F4"/>
  <c r="I4" i="4"/>
  <c r="H4"/>
  <c r="G4"/>
  <c r="I4" i="3"/>
  <c r="H4"/>
  <c r="G4"/>
  <c r="F20" i="1"/>
  <c r="F6"/>
  <c r="D20"/>
  <c r="E6"/>
  <c r="C20"/>
  <c r="E20"/>
  <c r="C6"/>
  <c r="D6"/>
  <c r="I20" l="1"/>
  <c r="H20"/>
  <c r="G20"/>
  <c r="I32"/>
  <c r="H32"/>
  <c r="I6"/>
  <c r="H6"/>
  <c r="G6"/>
  <c r="E5"/>
  <c r="C5"/>
  <c r="G32"/>
  <c r="F5"/>
  <c r="D5"/>
  <c r="D4" s="1"/>
  <c r="C4"/>
  <c r="E4"/>
  <c r="I4" l="1"/>
  <c r="H4"/>
  <c r="H5"/>
  <c r="I5"/>
  <c r="F4"/>
  <c r="G4" s="1"/>
  <c r="G5"/>
</calcChain>
</file>

<file path=xl/comments1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2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3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comments4.xml><?xml version="1.0" encoding="utf-8"?>
<comments xmlns="http://schemas.openxmlformats.org/spreadsheetml/2006/main">
  <authors>
    <author>User-PC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User-PC:</t>
        </r>
        <r>
          <rPr>
            <sz val="9"/>
            <color indexed="81"/>
            <rFont val="Tahoma"/>
            <family val="2"/>
            <charset val="204"/>
          </rPr>
          <t xml:space="preserve">
Рвет на 200000 с аналитекой
В 317ф 625 605019,69</t>
        </r>
      </text>
    </comment>
  </commentList>
</comments>
</file>

<file path=xl/sharedStrings.xml><?xml version="1.0" encoding="utf-8"?>
<sst xmlns="http://schemas.openxmlformats.org/spreadsheetml/2006/main" count="1293" uniqueCount="107">
  <si>
    <t>Исполнение доходов</t>
  </si>
  <si>
    <t/>
  </si>
  <si>
    <t>Наименование показателя</t>
  </si>
  <si>
    <t>00000000000000000000</t>
  </si>
  <si>
    <t>Бюджет: МР "Малоярославецкий район"</t>
  </si>
  <si>
    <t>00010000000000000000</t>
  </si>
  <si>
    <t>НАЛОГОВЫЕ И НЕНАЛОГОВЫЕ ДОХОДЫ</t>
  </si>
  <si>
    <t xml:space="preserve">НАЛОГОВЫЕ  </t>
  </si>
  <si>
    <t>00010100000000000000</t>
  </si>
  <si>
    <t>НАЛОГИ НА ПРИБЫЛЬ, ДОХОДЫ</t>
  </si>
  <si>
    <t>00010101000000000000</t>
  </si>
  <si>
    <t>Налог на прибыль организаций</t>
  </si>
  <si>
    <t>00010102000000000000</t>
  </si>
  <si>
    <t>Налог на доходы физических лиц</t>
  </si>
  <si>
    <t>00010300000000000000</t>
  </si>
  <si>
    <t>НАЛОГИ НА ТОВАРЫ (РАБОТЫ, УСЛУГИ), РЕАЛИЗУЕМЫЕ НА ТЕРРИТОРИИ РОССИЙСКОЙ ФЕДЕРАЦИИ</t>
  </si>
  <si>
    <t>00010500000000000000</t>
  </si>
  <si>
    <t>НАЛОГИ НА СОВОКУПНЫЙ ДОХОД</t>
  </si>
  <si>
    <t>00010501000000000000</t>
  </si>
  <si>
    <t>Налог, взимаемый в связи с применением упрощенной системы налогообложения</t>
  </si>
  <si>
    <t>00010502000000000000</t>
  </si>
  <si>
    <t>Единый налог на вмененный доход</t>
  </si>
  <si>
    <t>00010503000000000000</t>
  </si>
  <si>
    <t>Единый сельскохозяйственный налог</t>
  </si>
  <si>
    <t>00010504000000000000</t>
  </si>
  <si>
    <t>Налог, взимаемый в связи с применением патентной системы налогообложения</t>
  </si>
  <si>
    <t>Налог на профессиональный доход</t>
  </si>
  <si>
    <t>00010600000000000000</t>
  </si>
  <si>
    <t>НАЛОГИ НА ИМУЩЕСТВО</t>
  </si>
  <si>
    <t>00010800000000000000</t>
  </si>
  <si>
    <t>ГОСУДАРСТВЕННАЯ ПОШЛИНА</t>
  </si>
  <si>
    <t xml:space="preserve"> ЗАДОЛЖЕННОСТЬ И ПЕРЕРАСЧЕТЫ ПО ОТМЕНЕННЫМ НАЛОГАМ, СБОРАМ И ИНЫМ ОБЯЗАТЕЛЬНЫМ ПЛАТЕЖАМ</t>
  </si>
  <si>
    <t>НЕНАЛОГОВЫЕ</t>
  </si>
  <si>
    <t>00011100000000000000</t>
  </si>
  <si>
    <t>ДОХОДЫ ОТ ИСПОЛЬЗОВАНИЯ ИМУЩЕСТВА, НАХОДЯЩЕГОСЯ В ГОСУДАРСТВЕННОЙ И МУНИЦИПАЛЬНОЙ СОБСТВЕННОСТИ</t>
  </si>
  <si>
    <t>00011200000000000000</t>
  </si>
  <si>
    <t>ПЛАТЕЖИ ПРИ ПОЛЬЗОВАНИИ ПРИРОДНЫМИ РЕСУРСАМИ</t>
  </si>
  <si>
    <t>00011300000000000000</t>
  </si>
  <si>
    <t>ДОХОДЫ ОТ ОКАЗАНИЯ ПЛАТНЫХ УСЛУГ (РАБОТ) И КОМПЕНСАЦИИ ЗАТРАТ ГОСУДАРСТВА</t>
  </si>
  <si>
    <t>00011301000000000000</t>
  </si>
  <si>
    <t>Доходы от оказания платных услуг (работ)</t>
  </si>
  <si>
    <t>00011302000000000000</t>
  </si>
  <si>
    <t>Доходы от компенсации затрат государства</t>
  </si>
  <si>
    <t>00011400000000000000</t>
  </si>
  <si>
    <t>ДОХОДЫ ОТ ПРОДАЖИ МАТЕРИАЛЬНЫХ И НЕМАТЕРИАЛЬНЫХ АКТИВОВ</t>
  </si>
  <si>
    <t>00011406000000000000</t>
  </si>
  <si>
    <t>Доходы от продажи земельных участков, находящихся в государственной и муниципальной собственности</t>
  </si>
  <si>
    <t>00011600000000000000</t>
  </si>
  <si>
    <t>ШТРАФЫ, САНКЦИИ, ВОЗМЕЩЕНИЕ УЩЕРБА</t>
  </si>
  <si>
    <t>00011700000000000000</t>
  </si>
  <si>
    <t>ПРОЧИЕ НЕНАЛОГОВЫЕ ДОХОДЫ</t>
  </si>
  <si>
    <t>00011701000000000000</t>
  </si>
  <si>
    <t>Невыясненные поступления</t>
  </si>
  <si>
    <t>00011705000000000000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</si>
  <si>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</si>
  <si>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</si>
  <si>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</si>
  <si>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</si>
  <si>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</si>
  <si>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</si>
  <si>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</si>
  <si>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БЕЗВОЗМЕЗДНЫЕ ПОСТУПЛЕНИЯ ОТ ГОСУДАРСТВЕННЫХ (МУНИЦИПАЛЬНЫХ) ОРГАНИЗАЦИЙ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</si>
  <si>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</si>
  <si>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</si>
  <si>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ДЕФИЦИТ (-), ПРОФИЦИТ (+) БЮДЖЕТА</t>
  </si>
  <si>
    <t>Утверждено на 2022 год</t>
  </si>
  <si>
    <t>Утверждено</t>
  </si>
  <si>
    <t>Уточнено</t>
  </si>
  <si>
    <t>Исполнено 2022 году</t>
  </si>
  <si>
    <t>Исполнено 2021 году</t>
  </si>
  <si>
    <t>Исполнение 2022 к 2021</t>
  </si>
  <si>
    <t>% исполнения бюджета за 2022 год</t>
  </si>
  <si>
    <t>К утвержденному</t>
  </si>
  <si>
    <t>К уточненному</t>
  </si>
  <si>
    <t>Исполнение доходов бюджета муниципального образования муниципального района "Малоярославецкий район" на 01.02.2022 года.</t>
  </si>
  <si>
    <t>Исполнение доходов бюджета муниципального образования муниципального района "Малоярославецкий район" на 01.03.2022 года.</t>
  </si>
  <si>
    <t>Исполнено в 2022 году</t>
  </si>
  <si>
    <t>Исполнение доходов бюджета муниципального образования муниципального района "Малоярославецкий район" на 01.04.2022 года.</t>
  </si>
  <si>
    <t>Исполнение доходов бюджета муниципального образования муниципального района "Малоярославецкий район" на 01.05.2022 года.</t>
  </si>
  <si>
    <t>Исполнение доходов бюджета муниципального образования муниципального района "Малоярославецкий район" на 01.06.2022 года.</t>
  </si>
  <si>
    <t>Исполнение доходов бюджета муниципального образования муниципального района "Малоярославецкий район" на 01.07.2022 года.</t>
  </si>
  <si>
    <t>Исполнено в 2021 году</t>
  </si>
  <si>
    <t>Исполнение доходов бюджета муниципального образования муниципального района "Малоярославецкий район" на 01.08.2022 года.</t>
  </si>
  <si>
    <t>Исполнение доходов бюджета муниципального образования муниципального района "Малоярославецкий район" на 01.09.2022 года.</t>
  </si>
  <si>
    <t>Исполнение доходов бюджета муниципального образования муниципального района "Малоярославецкий район" на 01.10.2022 года.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</si>
  <si>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</si>
  <si>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Исполнение доходов бюджета муниципального образования муниципального района "Малоярославецкий район" на 01.11.2022 года.</t>
  </si>
  <si>
    <t>Исполнение доходов бюджета муниципального образования муниципального района "Малоярославецкий район" на 01.12.2022 года.</t>
  </si>
  <si>
    <t>Исполнение доходов бюджета муниципального образования муниципального района "Малоярославецкий район" на 01.01.2023 года.</t>
  </si>
  <si>
    <t>Исполнение доходов бюджета муниципального образования муниципального района "Малоярославецкий район" на 01.02.2023 года.</t>
  </si>
  <si>
    <t>Утверждено на 2023 год</t>
  </si>
  <si>
    <t>Исполнено в 2023 году</t>
  </si>
  <si>
    <t>Исполнение 2023 к 2022</t>
  </si>
  <si>
    <t>% исполнения бюджета за 2023 год</t>
  </si>
  <si>
    <t>Исполнение доходов бюджета муниципального образования муниципального района "Малоярославецкий район" на 01.03.2023 года.</t>
  </si>
  <si>
    <t>Исполнение доходов бюджета муниципального образования муниципального района "Малоярославецкий район" на 01.04.2023 года.</t>
  </si>
  <si>
    <t>Исполнение доходов бюджета муниципального образования муниципального района "Малоярославецкий район" на 01.05.2023 года.</t>
  </si>
  <si>
    <t>Исполнение доходов бюджета муниципального образования муниципального района "Малоярославецкий район" на 01.06.2023 года.</t>
  </si>
  <si>
    <t>Исполнение доходов бюджета муниципального образования муниципального района "Малоярославецкий район" на 01.07.2023 года.</t>
  </si>
  <si>
    <t>Инициативные платежи</t>
  </si>
  <si>
    <t>Исполнение доходов бюджета муниципального образования муниципального района "Малоярославецкий район" на 01.08.2023 года.</t>
  </si>
  <si>
    <t>Исполнение доходов бюджета муниципального образования муниципального района "Малоярославецкий район" на 01.09.2023 года.</t>
  </si>
  <si>
    <t>Исполнение доходов бюджета муниципального образования муниципального района "Малоярославецкий район" на 01.10.2023 года.</t>
  </si>
  <si>
    <t>Исполнение доходов бюджета муниципального образования муниципального района "Малоярославецкий район" на 01.11.2023 года.</t>
  </si>
  <si>
    <t>Исполнение доходов бюджета муниципального образования муниципального района "Малоярославецкий район" на 01.12.2023 года.</t>
  </si>
  <si>
    <t>Исполнение доходов бюджета муниципального образования муниципального района "Малоярославецкий район" на 01.01.2024 года.</t>
  </si>
  <si>
    <t>ПРОЧИЕ БЕЗВОЗМЕЗДНЫЕ ПОСТУПЛЕНИЯ</t>
  </si>
</sst>
</file>

<file path=xl/styles.xml><?xml version="1.0" encoding="utf-8"?>
<styleSheet xmlns="http://schemas.openxmlformats.org/spreadsheetml/2006/main">
  <fonts count="18">
    <font>
      <sz val="11"/>
      <name val="Calibri"/>
      <family val="2"/>
    </font>
    <font>
      <b/>
      <sz val="12"/>
      <color rgb="FF000000"/>
      <name val="Arial Cyr"/>
      <family val="2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Arial Cyr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rgb="FF000000"/>
      <name val="Arial Cyr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8">
    <xf numFmtId="0" fontId="0" fillId="0" borderId="0"/>
    <xf numFmtId="0" fontId="1" fillId="0" borderId="0">
      <alignment horizontal="center" wrapText="1"/>
    </xf>
    <xf numFmtId="0" fontId="5" fillId="0" borderId="2">
      <alignment horizontal="center" vertical="center" wrapText="1"/>
    </xf>
    <xf numFmtId="49" fontId="5" fillId="0" borderId="2">
      <alignment horizontal="center" vertical="top" shrinkToFit="1"/>
    </xf>
    <xf numFmtId="0" fontId="5" fillId="0" borderId="2">
      <alignment horizontal="left" vertical="top" wrapText="1"/>
    </xf>
    <xf numFmtId="4" fontId="9" fillId="2" borderId="2">
      <alignment horizontal="right" vertical="top" shrinkToFit="1"/>
    </xf>
    <xf numFmtId="0" fontId="13" fillId="0" borderId="0"/>
    <xf numFmtId="0" fontId="14" fillId="0" borderId="0">
      <alignment horizontal="left" wrapText="1"/>
    </xf>
    <xf numFmtId="0" fontId="14" fillId="0" borderId="0"/>
    <xf numFmtId="0" fontId="15" fillId="0" borderId="0">
      <alignment horizontal="center" wrapText="1"/>
    </xf>
    <xf numFmtId="0" fontId="15" fillId="0" borderId="0">
      <alignment horizontal="center"/>
    </xf>
    <xf numFmtId="0" fontId="14" fillId="0" borderId="0">
      <alignment horizontal="right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2">
      <alignment horizontal="center" vertical="center" wrapText="1"/>
    </xf>
    <xf numFmtId="0" fontId="14" fillId="0" borderId="5">
      <alignment horizontal="center" vertical="center" wrapText="1"/>
    </xf>
    <xf numFmtId="1" fontId="14" fillId="0" borderId="2">
      <alignment horizontal="center" vertical="top" shrinkToFit="1"/>
    </xf>
    <xf numFmtId="0" fontId="14" fillId="0" borderId="2">
      <alignment horizontal="left" vertical="top" wrapText="1"/>
    </xf>
    <xf numFmtId="0" fontId="14" fillId="0" borderId="2">
      <alignment horizontal="center" vertical="top" wrapText="1"/>
    </xf>
    <xf numFmtId="4" fontId="12" fillId="2" borderId="2">
      <alignment horizontal="right" vertical="top" shrinkToFit="1"/>
    </xf>
    <xf numFmtId="10" fontId="12" fillId="2" borderId="2">
      <alignment horizontal="center" vertical="top" shrinkToFit="1"/>
    </xf>
    <xf numFmtId="1" fontId="12" fillId="0" borderId="2">
      <alignment horizontal="left" vertical="top" shrinkToFit="1"/>
    </xf>
    <xf numFmtId="1" fontId="12" fillId="0" borderId="13">
      <alignment horizontal="left" vertical="top" shrinkToFit="1"/>
    </xf>
    <xf numFmtId="4" fontId="12" fillId="5" borderId="2">
      <alignment horizontal="right" vertical="top" shrinkToFit="1"/>
    </xf>
    <xf numFmtId="10" fontId="12" fillId="5" borderId="2">
      <alignment horizontal="center" vertical="top" shrinkToFit="1"/>
    </xf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6" borderId="0"/>
    <xf numFmtId="4" fontId="14" fillId="0" borderId="2">
      <alignment horizontal="right" vertical="top" shrinkToFit="1"/>
    </xf>
    <xf numFmtId="10" fontId="14" fillId="0" borderId="2">
      <alignment horizontal="center" vertical="top" shrinkToFit="1"/>
    </xf>
    <xf numFmtId="0" fontId="14" fillId="6" borderId="0">
      <alignment horizontal="left"/>
    </xf>
  </cellStyleXfs>
  <cellXfs count="111">
    <xf numFmtId="0" fontId="0" fillId="0" borderId="0" xfId="0"/>
    <xf numFmtId="0" fontId="2" fillId="0" borderId="0" xfId="1" applyFont="1">
      <alignment horizontal="center" wrapText="1"/>
    </xf>
    <xf numFmtId="0" fontId="4" fillId="0" borderId="0" xfId="0" applyFont="1" applyProtection="1">
      <protection locked="0"/>
    </xf>
    <xf numFmtId="0" fontId="6" fillId="0" borderId="3" xfId="2" applyFont="1" applyBorder="1">
      <alignment horizontal="center" vertical="center" wrapText="1"/>
    </xf>
    <xf numFmtId="49" fontId="7" fillId="0" borderId="2" xfId="3" applyFont="1">
      <alignment horizontal="center" vertical="top" shrinkToFit="1"/>
    </xf>
    <xf numFmtId="0" fontId="7" fillId="0" borderId="2" xfId="4" applyFont="1">
      <alignment horizontal="left" vertical="top" wrapText="1"/>
    </xf>
    <xf numFmtId="4" fontId="7" fillId="3" borderId="2" xfId="5" applyFont="1" applyFill="1">
      <alignment horizontal="right" vertical="top" shrinkToFit="1"/>
    </xf>
    <xf numFmtId="0" fontId="8" fillId="0" borderId="0" xfId="0" applyFont="1" applyProtection="1">
      <protection locked="0"/>
    </xf>
    <xf numFmtId="49" fontId="6" fillId="0" borderId="2" xfId="3" applyFont="1">
      <alignment horizontal="center" vertical="top" shrinkToFit="1"/>
    </xf>
    <xf numFmtId="0" fontId="6" fillId="0" borderId="2" xfId="4" applyFont="1">
      <alignment horizontal="left" vertical="top" wrapText="1"/>
    </xf>
    <xf numFmtId="4" fontId="6" fillId="3" borderId="2" xfId="5" applyFont="1" applyFill="1">
      <alignment horizontal="right" vertical="top" shrinkToFit="1"/>
    </xf>
    <xf numFmtId="0" fontId="10" fillId="0" borderId="2" xfId="0" applyFont="1" applyBorder="1" applyAlignment="1" applyProtection="1">
      <alignment wrapText="1"/>
      <protection locked="0"/>
    </xf>
    <xf numFmtId="4" fontId="10" fillId="0" borderId="2" xfId="0" applyNumberFormat="1" applyFont="1" applyBorder="1" applyProtection="1">
      <protection locked="0"/>
    </xf>
    <xf numFmtId="4" fontId="4" fillId="0" borderId="0" xfId="0" applyNumberFormat="1" applyFont="1" applyProtection="1">
      <protection locked="0"/>
    </xf>
    <xf numFmtId="0" fontId="10" fillId="0" borderId="3" xfId="0" applyFont="1" applyBorder="1" applyAlignment="1" applyProtection="1">
      <alignment wrapText="1"/>
      <protection locked="0"/>
    </xf>
    <xf numFmtId="4" fontId="10" fillId="0" borderId="3" xfId="0" applyNumberFormat="1" applyFont="1" applyBorder="1" applyProtection="1">
      <protection locked="0"/>
    </xf>
    <xf numFmtId="0" fontId="7" fillId="0" borderId="6" xfId="2" applyFont="1" applyBorder="1">
      <alignment horizontal="center" vertical="center" wrapText="1"/>
    </xf>
    <xf numFmtId="0" fontId="7" fillId="0" borderId="7" xfId="2" applyFont="1" applyBorder="1">
      <alignment horizontal="center" vertical="center" wrapText="1"/>
    </xf>
    <xf numFmtId="4" fontId="7" fillId="3" borderId="8" xfId="5" applyFont="1" applyFill="1" applyBorder="1">
      <alignment horizontal="right" vertical="top" shrinkToFit="1"/>
    </xf>
    <xf numFmtId="0" fontId="11" fillId="0" borderId="8" xfId="0" applyFont="1" applyBorder="1" applyAlignment="1" applyProtection="1">
      <alignment horizontal="center" vertical="center" wrapText="1"/>
      <protection locked="0"/>
    </xf>
    <xf numFmtId="4" fontId="6" fillId="0" borderId="2" xfId="5" applyFont="1" applyFill="1">
      <alignment horizontal="right" vertical="top" shrinkToFit="1"/>
    </xf>
    <xf numFmtId="0" fontId="7" fillId="4" borderId="6" xfId="2" applyFont="1" applyFill="1" applyBorder="1">
      <alignment horizontal="center" vertical="center" wrapText="1"/>
    </xf>
    <xf numFmtId="0" fontId="8" fillId="0" borderId="2" xfId="0" applyFont="1" applyBorder="1" applyAlignment="1" applyProtection="1">
      <alignment wrapText="1"/>
      <protection locked="0"/>
    </xf>
    <xf numFmtId="0" fontId="8" fillId="0" borderId="2" xfId="0" applyFont="1" applyBorder="1" applyProtection="1">
      <protection locked="0"/>
    </xf>
    <xf numFmtId="4" fontId="8" fillId="0" borderId="2" xfId="0" applyNumberFormat="1" applyFont="1" applyBorder="1" applyProtection="1">
      <protection locked="0"/>
    </xf>
    <xf numFmtId="4" fontId="7" fillId="0" borderId="2" xfId="5" applyFont="1" applyFill="1">
      <alignment horizontal="right" vertical="top" shrinkToFit="1"/>
    </xf>
    <xf numFmtId="3" fontId="7" fillId="3" borderId="2" xfId="5" applyNumberFormat="1" applyFont="1" applyFill="1" applyAlignment="1">
      <alignment horizontal="right" shrinkToFit="1"/>
    </xf>
    <xf numFmtId="3" fontId="8" fillId="0" borderId="2" xfId="0" applyNumberFormat="1" applyFont="1" applyBorder="1" applyProtection="1">
      <protection locked="0"/>
    </xf>
    <xf numFmtId="3" fontId="7" fillId="0" borderId="2" xfId="5" applyNumberFormat="1" applyFont="1" applyFill="1" applyAlignment="1">
      <alignment horizontal="right" shrinkToFit="1"/>
    </xf>
    <xf numFmtId="3" fontId="7" fillId="3" borderId="2" xfId="5" applyNumberFormat="1" applyFont="1" applyFill="1">
      <alignment horizontal="right" vertical="top" shrinkToFit="1"/>
    </xf>
    <xf numFmtId="3" fontId="8" fillId="0" borderId="2" xfId="0" applyNumberFormat="1" applyFont="1" applyBorder="1" applyAlignment="1" applyProtection="1">
      <alignment vertical="top"/>
      <protection locked="0"/>
    </xf>
    <xf numFmtId="3" fontId="7" fillId="0" borderId="2" xfId="5" applyNumberFormat="1" applyFont="1" applyFill="1">
      <alignment horizontal="right" vertical="top" shrinkToFit="1"/>
    </xf>
    <xf numFmtId="0" fontId="8" fillId="0" borderId="4" xfId="0" applyFont="1" applyBorder="1" applyProtection="1">
      <protection locked="0"/>
    </xf>
    <xf numFmtId="4" fontId="8" fillId="0" borderId="4" xfId="0" applyNumberFormat="1" applyFont="1" applyBorder="1" applyProtection="1">
      <protection locked="0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11" fillId="0" borderId="4" xfId="0" applyFont="1" applyBorder="1" applyAlignment="1" applyProtection="1">
      <alignment horizontal="center" vertical="center" wrapText="1"/>
      <protection locked="0"/>
    </xf>
    <xf numFmtId="0" fontId="7" fillId="0" borderId="4" xfId="4" applyFont="1" applyBorder="1">
      <alignment horizontal="left" vertical="top" wrapText="1"/>
    </xf>
    <xf numFmtId="4" fontId="7" fillId="3" borderId="4" xfId="5" applyFont="1" applyFill="1" applyBorder="1">
      <alignment horizontal="right" vertical="top" shrinkToFit="1"/>
    </xf>
    <xf numFmtId="3" fontId="7" fillId="3" borderId="4" xfId="5" applyNumberFormat="1" applyFont="1" applyFill="1" applyBorder="1" applyAlignment="1">
      <alignment horizontal="right" shrinkToFit="1"/>
    </xf>
    <xf numFmtId="3" fontId="8" fillId="0" borderId="4" xfId="0" applyNumberFormat="1" applyFont="1" applyBorder="1" applyProtection="1">
      <protection locked="0"/>
    </xf>
    <xf numFmtId="4" fontId="7" fillId="0" borderId="4" xfId="5" applyFont="1" applyFill="1" applyBorder="1">
      <alignment horizontal="right" vertical="top" shrinkToFit="1"/>
    </xf>
    <xf numFmtId="3" fontId="7" fillId="0" borderId="4" xfId="5" applyNumberFormat="1" applyFont="1" applyFill="1" applyBorder="1" applyAlignment="1">
      <alignment horizontal="right" shrinkToFit="1"/>
    </xf>
    <xf numFmtId="0" fontId="6" fillId="0" borderId="4" xfId="4" applyFont="1" applyBorder="1">
      <alignment horizontal="left" vertical="top" wrapText="1"/>
    </xf>
    <xf numFmtId="4" fontId="6" fillId="3" borderId="4" xfId="5" applyFont="1" applyFill="1" applyBorder="1">
      <alignment horizontal="right" vertical="top" shrinkToFit="1"/>
    </xf>
    <xf numFmtId="4" fontId="6" fillId="0" borderId="4" xfId="5" applyFont="1" applyFill="1" applyBorder="1">
      <alignment horizontal="right" vertical="top" shrinkToFit="1"/>
    </xf>
    <xf numFmtId="0" fontId="8" fillId="0" borderId="4" xfId="0" applyFont="1" applyBorder="1" applyAlignment="1" applyProtection="1">
      <alignment wrapText="1"/>
      <protection locked="0"/>
    </xf>
    <xf numFmtId="0" fontId="10" fillId="0" borderId="4" xfId="0" applyFont="1" applyBorder="1" applyAlignment="1" applyProtection="1">
      <alignment wrapText="1"/>
      <protection locked="0"/>
    </xf>
    <xf numFmtId="4" fontId="10" fillId="0" borderId="4" xfId="0" applyNumberFormat="1" applyFont="1" applyBorder="1" applyProtection="1">
      <protection locked="0"/>
    </xf>
    <xf numFmtId="0" fontId="7" fillId="4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2" xfId="5" applyNumberFormat="1" applyFont="1" applyFill="1" applyProtection="1">
      <alignment horizontal="right" vertical="top" shrinkToFit="1"/>
    </xf>
    <xf numFmtId="4" fontId="6" fillId="3" borderId="2" xfId="5" applyNumberFormat="1" applyFont="1" applyFill="1" applyProtection="1">
      <alignment horizontal="right" vertical="top" shrinkToFit="1"/>
    </xf>
    <xf numFmtId="4" fontId="10" fillId="0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8" fillId="3" borderId="2" xfId="0" applyNumberFormat="1" applyFont="1" applyFill="1" applyBorder="1" applyProtection="1"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2" xfId="5" applyNumberFormat="1" applyFont="1" applyFill="1" applyAlignment="1" applyProtection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7" fillId="3" borderId="4" xfId="5" applyFont="1" applyFill="1" applyBorder="1" applyAlignment="1">
      <alignment horizontal="right" vertical="top" shrinkToFit="1"/>
    </xf>
    <xf numFmtId="4" fontId="7" fillId="3" borderId="2" xfId="5" applyNumberFormat="1" applyFont="1" applyFill="1" applyAlignment="1" applyProtection="1">
      <alignment horizontal="right" vertical="top" shrinkToFit="1"/>
    </xf>
    <xf numFmtId="4" fontId="7" fillId="3" borderId="2" xfId="5" applyFont="1" applyFill="1" applyAlignment="1">
      <alignment horizontal="right" vertical="top" shrinkToFit="1"/>
    </xf>
    <xf numFmtId="3" fontId="7" fillId="3" borderId="4" xfId="5" applyNumberFormat="1" applyFont="1" applyFill="1" applyBorder="1" applyAlignment="1">
      <alignment horizontal="right" vertical="top" shrinkToFit="1"/>
    </xf>
    <xf numFmtId="3" fontId="8" fillId="0" borderId="4" xfId="0" applyNumberFormat="1" applyFont="1" applyBorder="1" applyAlignment="1" applyProtection="1">
      <alignment vertical="top"/>
      <protection locked="0"/>
    </xf>
    <xf numFmtId="4" fontId="7" fillId="0" borderId="4" xfId="5" applyFont="1" applyFill="1" applyBorder="1" applyAlignment="1">
      <alignment horizontal="right" vertical="top" shrinkToFit="1"/>
    </xf>
    <xf numFmtId="4" fontId="7" fillId="0" borderId="2" xfId="5" applyFont="1" applyFill="1" applyAlignment="1">
      <alignment horizontal="right" vertical="top" shrinkToFit="1"/>
    </xf>
    <xf numFmtId="3" fontId="7" fillId="0" borderId="4" xfId="5" applyNumberFormat="1" applyFont="1" applyFill="1" applyBorder="1" applyAlignment="1">
      <alignment horizontal="right" vertical="top" shrinkToFit="1"/>
    </xf>
    <xf numFmtId="4" fontId="6" fillId="3" borderId="4" xfId="5" applyFont="1" applyFill="1" applyBorder="1" applyAlignment="1">
      <alignment horizontal="right" vertical="top" shrinkToFit="1"/>
    </xf>
    <xf numFmtId="4" fontId="6" fillId="3" borderId="2" xfId="5" applyFont="1" applyFill="1" applyAlignment="1">
      <alignment horizontal="right" vertical="top" shrinkToFit="1"/>
    </xf>
    <xf numFmtId="4" fontId="8" fillId="0" borderId="4" xfId="0" applyNumberFormat="1" applyFont="1" applyBorder="1" applyAlignment="1" applyProtection="1">
      <alignment vertical="top"/>
      <protection locked="0"/>
    </xf>
    <xf numFmtId="4" fontId="8" fillId="0" borderId="2" xfId="0" applyNumberFormat="1" applyFont="1" applyBorder="1" applyAlignment="1" applyProtection="1">
      <alignment vertical="top"/>
      <protection locked="0"/>
    </xf>
    <xf numFmtId="4" fontId="10" fillId="0" borderId="4" xfId="0" applyNumberFormat="1" applyFont="1" applyBorder="1" applyAlignment="1" applyProtection="1">
      <alignment vertical="top"/>
      <protection locked="0"/>
    </xf>
    <xf numFmtId="4" fontId="10" fillId="0" borderId="2" xfId="0" applyNumberFormat="1" applyFont="1" applyFill="1" applyBorder="1" applyAlignment="1" applyProtection="1">
      <alignment vertical="top"/>
      <protection locked="0"/>
    </xf>
    <xf numFmtId="4" fontId="10" fillId="0" borderId="2" xfId="0" applyNumberFormat="1" applyFont="1" applyBorder="1" applyAlignment="1" applyProtection="1">
      <alignment vertical="top"/>
      <protection locked="0"/>
    </xf>
    <xf numFmtId="4" fontId="10" fillId="0" borderId="3" xfId="0" applyNumberFormat="1" applyFont="1" applyBorder="1" applyAlignment="1" applyProtection="1">
      <alignment vertical="top"/>
      <protection locked="0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4" fontId="6" fillId="3" borderId="0" xfId="5" applyFont="1" applyFill="1" applyBorder="1">
      <alignment horizontal="right" vertical="top" shrinkToFi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7" fillId="0" borderId="4" xfId="2" applyFont="1" applyBorder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8" borderId="4" xfId="2" applyFont="1" applyFill="1" applyBorder="1">
      <alignment horizontal="center" vertical="center" wrapText="1"/>
    </xf>
    <xf numFmtId="0" fontId="7" fillId="3" borderId="4" xfId="2" applyFont="1" applyFill="1" applyBorder="1">
      <alignment horizontal="center" vertical="center" wrapText="1"/>
    </xf>
    <xf numFmtId="0" fontId="7" fillId="0" borderId="4" xfId="2" applyFont="1" applyFill="1" applyBorder="1">
      <alignment horizontal="center" vertical="center" wrapText="1"/>
    </xf>
    <xf numFmtId="0" fontId="7" fillId="7" borderId="4" xfId="2" applyFont="1" applyFill="1" applyBorder="1">
      <alignment horizontal="center" vertical="center" wrapText="1"/>
    </xf>
    <xf numFmtId="0" fontId="7" fillId="0" borderId="11" xfId="2" applyFont="1" applyBorder="1">
      <alignment horizontal="center" vertical="center" wrapText="1"/>
    </xf>
    <xf numFmtId="0" fontId="7" fillId="0" borderId="1" xfId="2" applyFont="1" applyBorder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4" xfId="2" applyFont="1" applyBorder="1">
      <alignment horizontal="center" vertical="center" wrapText="1"/>
    </xf>
    <xf numFmtId="0" fontId="7" fillId="0" borderId="16" xfId="2" applyFont="1" applyBorder="1">
      <alignment horizontal="center" vertical="center" wrapText="1"/>
    </xf>
    <xf numFmtId="0" fontId="7" fillId="0" borderId="15" xfId="2" applyFont="1" applyBorder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</cellXfs>
  <cellStyles count="38">
    <cellStyle name="br" xfId="31"/>
    <cellStyle name="col" xfId="30"/>
    <cellStyle name="style0" xfId="32"/>
    <cellStyle name="td" xfId="33"/>
    <cellStyle name="tr" xfId="29"/>
    <cellStyle name="xl21" xfId="34"/>
    <cellStyle name="xl22" xfId="12"/>
    <cellStyle name="xl23" xfId="1"/>
    <cellStyle name="xl23 2" xfId="20"/>
    <cellStyle name="xl24" xfId="8"/>
    <cellStyle name="xl25" xfId="13"/>
    <cellStyle name="xl26" xfId="22"/>
    <cellStyle name="xl27" xfId="2"/>
    <cellStyle name="xl27 2" xfId="14"/>
    <cellStyle name="xl28" xfId="15"/>
    <cellStyle name="xl29" xfId="3"/>
    <cellStyle name="xl29 2" xfId="16"/>
    <cellStyle name="xl30" xfId="18"/>
    <cellStyle name="xl31" xfId="17"/>
    <cellStyle name="xl32" xfId="25"/>
    <cellStyle name="xl33" xfId="26"/>
    <cellStyle name="xl34" xfId="35"/>
    <cellStyle name="xl35" xfId="27"/>
    <cellStyle name="xl36" xfId="7"/>
    <cellStyle name="xl37" xfId="19"/>
    <cellStyle name="xl38" xfId="36"/>
    <cellStyle name="xl39" xfId="4"/>
    <cellStyle name="xl39 2" xfId="28"/>
    <cellStyle name="xl40" xfId="5"/>
    <cellStyle name="xl40 2" xfId="9"/>
    <cellStyle name="xl41" xfId="10"/>
    <cellStyle name="xl42" xfId="11"/>
    <cellStyle name="xl43" xfId="37"/>
    <cellStyle name="xl44" xfId="21"/>
    <cellStyle name="xl45" xfId="23"/>
    <cellStyle name="xl46" xfId="24"/>
    <cellStyle name="Обычный" xfId="0" builtinId="0"/>
    <cellStyle name="Обычн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9" sqref="E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105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5" t="s">
        <v>66</v>
      </c>
      <c r="C3" s="94" t="s">
        <v>67</v>
      </c>
      <c r="D3" s="99"/>
      <c r="E3" s="100"/>
      <c r="F3" s="9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2533450465.4000006</v>
      </c>
      <c r="D4" s="70">
        <f>D5+D33</f>
        <v>2530530330.54</v>
      </c>
      <c r="E4" s="71">
        <f>E5+E33</f>
        <v>4553082239.54</v>
      </c>
      <c r="F4" s="72">
        <f>D4/E4*100</f>
        <v>55.578401562007819</v>
      </c>
      <c r="G4" s="72">
        <f>D4/B4*100</f>
        <v>94.667389146941076</v>
      </c>
      <c r="H4" s="73">
        <f>D4/C4*100</f>
        <v>99.884736848030713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619622182.81999993</v>
      </c>
      <c r="E5" s="75">
        <f>E6+E20</f>
        <v>599435091.73000002</v>
      </c>
      <c r="F5" s="76">
        <f t="shared" ref="F5:F42" si="0">D5/E5*100</f>
        <v>103.36768590436354</v>
      </c>
      <c r="G5" s="76">
        <f t="shared" ref="G5:G42" si="1">D5/B5*100</f>
        <v>106.71384389115677</v>
      </c>
      <c r="H5" s="73">
        <f t="shared" ref="H5:H42" si="2">D5/C5*100</f>
        <v>106.69780576657256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569840017.31999993</v>
      </c>
      <c r="E6" s="75">
        <f>E7+E10+E11+E17+E18+E19</f>
        <v>526626989.44000006</v>
      </c>
      <c r="F6" s="76">
        <f t="shared" si="0"/>
        <v>108.20562347667584</v>
      </c>
      <c r="G6" s="76">
        <f t="shared" si="1"/>
        <v>110.14655278640176</v>
      </c>
      <c r="H6" s="73">
        <f t="shared" si="2"/>
        <v>110.14655278640176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408906761.50999999</v>
      </c>
      <c r="E7" s="44">
        <f>E8+E9</f>
        <v>341037694.84000003</v>
      </c>
      <c r="F7" s="72">
        <f t="shared" si="0"/>
        <v>119.9007522326355</v>
      </c>
      <c r="G7" s="72">
        <f t="shared" si="1"/>
        <v>120.53359493711855</v>
      </c>
      <c r="H7" s="73">
        <f t="shared" si="2"/>
        <v>120.53359493711855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10396921.33</v>
      </c>
      <c r="E8" s="10">
        <v>13539442.73</v>
      </c>
      <c r="F8" s="72">
        <f t="shared" si="0"/>
        <v>76.789876343751104</v>
      </c>
      <c r="G8" s="72">
        <f t="shared" si="1"/>
        <v>118.43747617021543</v>
      </c>
      <c r="H8" s="73">
        <f t="shared" si="2"/>
        <v>118.43747617021543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398509840.18000001</v>
      </c>
      <c r="E9" s="10">
        <v>327498252.11000001</v>
      </c>
      <c r="F9" s="72">
        <f t="shared" si="0"/>
        <v>121.68304337885401</v>
      </c>
      <c r="G9" s="72">
        <f t="shared" si="1"/>
        <v>120.58927518178915</v>
      </c>
      <c r="H9" s="73">
        <f t="shared" si="2"/>
        <v>120.58927518178915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38353593.299999997</v>
      </c>
      <c r="E10" s="10">
        <v>36826068.950000003</v>
      </c>
      <c r="F10" s="72">
        <f t="shared" si="0"/>
        <v>104.14794300220849</v>
      </c>
      <c r="G10" s="72">
        <f t="shared" si="1"/>
        <v>116.39810096156764</v>
      </c>
      <c r="H10" s="73">
        <f t="shared" si="2"/>
        <v>116.39810096156764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89378818.860000014</v>
      </c>
      <c r="E11" s="44">
        <f>E12+E13+E14+E15+E16</f>
        <v>115515972.93000001</v>
      </c>
      <c r="F11" s="72">
        <f t="shared" si="0"/>
        <v>77.373558472438702</v>
      </c>
      <c r="G11" s="72">
        <f t="shared" si="1"/>
        <v>79.243827464525936</v>
      </c>
      <c r="H11" s="73">
        <f t="shared" si="2"/>
        <v>79.243827464525936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82218185.090000004</v>
      </c>
      <c r="E12" s="44">
        <v>96715299.390000001</v>
      </c>
      <c r="F12" s="72">
        <f t="shared" si="0"/>
        <v>85.010526368179811</v>
      </c>
      <c r="G12" s="72">
        <f t="shared" si="1"/>
        <v>84.411582220734644</v>
      </c>
      <c r="H12" s="73">
        <f t="shared" si="2"/>
        <v>84.411582220734644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-73315.94</v>
      </c>
      <c r="E13" s="44">
        <v>-16276.49</v>
      </c>
      <c r="F13" s="72">
        <f t="shared" si="0"/>
        <v>450.44072769989106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194905.32</v>
      </c>
      <c r="F14" s="72">
        <f t="shared" si="0"/>
        <v>104.92167684288967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7029451.7800000003</v>
      </c>
      <c r="E15" s="44">
        <v>18622044.710000001</v>
      </c>
      <c r="F15" s="72">
        <f t="shared" si="0"/>
        <v>37.748012581159784</v>
      </c>
      <c r="G15" s="72">
        <f t="shared" si="1"/>
        <v>46.178289426705362</v>
      </c>
      <c r="H15" s="73">
        <f t="shared" si="2"/>
        <v>46.178289426705362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22925767.84</v>
      </c>
      <c r="E17" s="10">
        <v>22555447.379999999</v>
      </c>
      <c r="F17" s="72">
        <f t="shared" si="0"/>
        <v>101.64182272140772</v>
      </c>
      <c r="G17" s="72">
        <f t="shared" si="1"/>
        <v>101.17285013239187</v>
      </c>
      <c r="H17" s="73">
        <f t="shared" si="2"/>
        <v>101.17285013239187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10275075.810000001</v>
      </c>
      <c r="E18" s="10">
        <v>10690068.539999999</v>
      </c>
      <c r="F18" s="72">
        <f t="shared" si="0"/>
        <v>96.117960063144764</v>
      </c>
      <c r="G18" s="72">
        <f t="shared" si="1"/>
        <v>105.92861659793815</v>
      </c>
      <c r="H18" s="73">
        <f t="shared" si="2"/>
        <v>105.92861659793815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49782165.5</v>
      </c>
      <c r="E20" s="41">
        <f>E21+E22+E23+E26+E28+E29</f>
        <v>72808102.290000007</v>
      </c>
      <c r="F20" s="76">
        <f t="shared" si="0"/>
        <v>68.37448571549632</v>
      </c>
      <c r="G20" s="76">
        <f t="shared" si="1"/>
        <v>78.654914831650544</v>
      </c>
      <c r="H20" s="73">
        <f t="shared" si="2"/>
        <v>78.546601038413797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11713334.25</v>
      </c>
      <c r="E21" s="44">
        <v>19204442.640000001</v>
      </c>
      <c r="F21" s="72">
        <f t="shared" si="0"/>
        <v>60.992836238854778</v>
      </c>
      <c r="G21" s="72">
        <f t="shared" si="1"/>
        <v>76.663627196250744</v>
      </c>
      <c r="H21" s="73">
        <f t="shared" si="2"/>
        <v>76.663627196250744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2230411.7000000002</v>
      </c>
      <c r="E22" s="44">
        <v>2966427.43</v>
      </c>
      <c r="F22" s="72">
        <f t="shared" si="0"/>
        <v>75.188480171247605</v>
      </c>
      <c r="G22" s="72">
        <f t="shared" si="1"/>
        <v>154.88970138888891</v>
      </c>
      <c r="H22" s="73">
        <f t="shared" si="2"/>
        <v>154.88970138888891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22564915.830000002</v>
      </c>
      <c r="E23" s="44">
        <f>E24+E25</f>
        <v>21970326.129999999</v>
      </c>
      <c r="F23" s="72">
        <f t="shared" si="0"/>
        <v>102.70633078672466</v>
      </c>
      <c r="G23" s="72">
        <f t="shared" si="1"/>
        <v>91.818745620638452</v>
      </c>
      <c r="H23" s="73">
        <f t="shared" si="2"/>
        <v>91.818745620638452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22315337.350000001</v>
      </c>
      <c r="E24" s="44">
        <v>21275328.449999999</v>
      </c>
      <c r="F24" s="72">
        <f t="shared" si="0"/>
        <v>104.88833299304483</v>
      </c>
      <c r="G24" s="72">
        <f t="shared" si="1"/>
        <v>90.803187524160251</v>
      </c>
      <c r="H24" s="73">
        <f t="shared" si="2"/>
        <v>90.803187524160251</v>
      </c>
    </row>
    <row r="25" spans="1:8" ht="15" customHeight="1" outlineLevel="3">
      <c r="A25" s="43" t="s">
        <v>42</v>
      </c>
      <c r="B25" s="77"/>
      <c r="C25" s="77"/>
      <c r="D25" s="66">
        <v>249578.48</v>
      </c>
      <c r="E25" s="44">
        <v>694997.68</v>
      </c>
      <c r="F25" s="72">
        <f t="shared" si="0"/>
        <v>35.91069253641249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10837662.26</v>
      </c>
      <c r="E26" s="44">
        <v>26990248.420000002</v>
      </c>
      <c r="F26" s="72">
        <f t="shared" si="0"/>
        <v>40.153992254362507</v>
      </c>
      <c r="G26" s="72">
        <f t="shared" si="1"/>
        <v>53.262866334298252</v>
      </c>
      <c r="H26" s="73">
        <f t="shared" si="2"/>
        <v>53.262866334298252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10837662.26</v>
      </c>
      <c r="E27" s="44">
        <v>26972692.420000002</v>
      </c>
      <c r="F27" s="72">
        <f t="shared" si="0"/>
        <v>40.180127705619675</v>
      </c>
      <c r="G27" s="72">
        <f t="shared" si="1"/>
        <v>53.262866334298252</v>
      </c>
      <c r="H27" s="73">
        <f t="shared" si="2"/>
        <v>53.262866334298252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1997458.5</v>
      </c>
      <c r="E28" s="44">
        <v>1666203.68</v>
      </c>
      <c r="F28" s="72">
        <f t="shared" si="0"/>
        <v>119.88081193050782</v>
      </c>
      <c r="G28" s="72">
        <f t="shared" si="1"/>
        <v>121.05809090909089</v>
      </c>
      <c r="H28" s="73">
        <f t="shared" si="2"/>
        <v>121.05809090909089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438382.96</v>
      </c>
      <c r="E29" s="44">
        <f>E30+E31</f>
        <v>10453.990000000002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-6807.19</v>
      </c>
      <c r="E30" s="44">
        <v>8307.19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372993.7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C34+C40+C41+C39</f>
        <v>1952724199.8800004</v>
      </c>
      <c r="D33" s="79">
        <f>D34+D40+D41+D39</f>
        <v>1910908147.72</v>
      </c>
      <c r="E33" s="80">
        <f>E34+E40+E41+E39</f>
        <v>3953647147.8099999</v>
      </c>
      <c r="F33" s="76">
        <f t="shared" si="0"/>
        <v>48.332794411825247</v>
      </c>
      <c r="G33" s="76">
        <f t="shared" si="1"/>
        <v>91.324567105171255</v>
      </c>
      <c r="H33" s="73">
        <f t="shared" si="2"/>
        <v>97.858578689065766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1952682968.9700003</v>
      </c>
      <c r="D34" s="79">
        <f>D35+D36+D37+D38</f>
        <v>1912671127.53</v>
      </c>
      <c r="E34" s="80">
        <f>E35+E36+E37+E38</f>
        <v>3953344910.6199999</v>
      </c>
      <c r="F34" s="76">
        <f t="shared" si="0"/>
        <v>48.381084139456917</v>
      </c>
      <c r="G34" s="76">
        <f t="shared" si="1"/>
        <v>91.408822001543712</v>
      </c>
      <c r="H34" s="73">
        <f t="shared" si="2"/>
        <v>97.950929972974279</v>
      </c>
    </row>
    <row r="35" spans="1:8">
      <c r="A35" s="47" t="s">
        <v>57</v>
      </c>
      <c r="B35" s="81"/>
      <c r="C35" s="82">
        <v>4198955</v>
      </c>
      <c r="D35" s="82">
        <v>4114508.52</v>
      </c>
      <c r="E35" s="81">
        <v>12168581.640000001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436192419.98000002</v>
      </c>
      <c r="D36" s="82">
        <v>404681687.36000001</v>
      </c>
      <c r="E36" s="81">
        <v>2104426074.45</v>
      </c>
      <c r="F36" s="72">
        <f t="shared" si="0"/>
        <v>19.230026289508181</v>
      </c>
      <c r="G36" s="72">
        <f t="shared" si="1"/>
        <v>58.461639728468029</v>
      </c>
      <c r="H36" s="73">
        <f t="shared" si="2"/>
        <v>92.775955936729758</v>
      </c>
    </row>
    <row r="37" spans="1:8">
      <c r="A37" s="47" t="s">
        <v>59</v>
      </c>
      <c r="B37" s="81">
        <v>1218611642</v>
      </c>
      <c r="C37" s="82">
        <v>1290920708.6300001</v>
      </c>
      <c r="D37" s="82">
        <v>1285418030.6600001</v>
      </c>
      <c r="E37" s="81">
        <v>1408468794.24</v>
      </c>
      <c r="F37" s="72">
        <f t="shared" si="0"/>
        <v>91.263507996540511</v>
      </c>
      <c r="G37" s="72">
        <f t="shared" si="1"/>
        <v>105.4821721996974</v>
      </c>
      <c r="H37" s="73">
        <f t="shared" si="2"/>
        <v>99.573740049778905</v>
      </c>
    </row>
    <row r="38" spans="1:8">
      <c r="A38" s="47" t="s">
        <v>60</v>
      </c>
      <c r="B38" s="81">
        <v>181606912.81</v>
      </c>
      <c r="C38" s="82">
        <v>221370885.36000001</v>
      </c>
      <c r="D38" s="82">
        <v>218456900.99000001</v>
      </c>
      <c r="E38" s="81">
        <v>428281460.29000002</v>
      </c>
      <c r="F38" s="72">
        <f t="shared" si="0"/>
        <v>51.007788392725992</v>
      </c>
      <c r="G38" s="72">
        <f t="shared" si="1"/>
        <v>120.29107130880696</v>
      </c>
      <c r="H38" s="73">
        <f t="shared" si="2"/>
        <v>98.683664129878139</v>
      </c>
    </row>
    <row r="39" spans="1:8">
      <c r="A39" s="47" t="s">
        <v>106</v>
      </c>
      <c r="B39" s="81"/>
      <c r="C39" s="82">
        <v>41230.910000000003</v>
      </c>
      <c r="D39" s="82">
        <v>41230.910000000003</v>
      </c>
      <c r="E39" s="81"/>
      <c r="F39" s="72" t="e">
        <f t="shared" si="0"/>
        <v>#DIV/0!</v>
      </c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1061126.26</v>
      </c>
      <c r="F40" s="72">
        <f t="shared" si="0"/>
        <v>2.89748743000668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-758889.07</v>
      </c>
      <c r="F41" s="72">
        <f t="shared" si="0"/>
        <v>241.79511769750488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-25983785.890000001</v>
      </c>
      <c r="E42" s="79">
        <v>-2222494.06</v>
      </c>
      <c r="F42" s="72">
        <f t="shared" si="0"/>
        <v>1169.1273492087535</v>
      </c>
      <c r="G42" s="72">
        <f t="shared" si="1"/>
        <v>62.013808806682583</v>
      </c>
      <c r="H42" s="73">
        <f t="shared" si="2"/>
        <v>26.583714301121859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47" sqref="E4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104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5" t="s">
        <v>66</v>
      </c>
      <c r="C3" s="94" t="s">
        <v>67</v>
      </c>
      <c r="D3" s="99"/>
      <c r="E3" s="100"/>
      <c r="F3" s="9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2744247695.8200002</v>
      </c>
      <c r="D4" s="70">
        <f>D5+D33</f>
        <v>2124184788.3099999</v>
      </c>
      <c r="E4" s="71">
        <f>E5+E33</f>
        <v>4265626606.1800008</v>
      </c>
      <c r="F4" s="72">
        <f>D4/E4*100</f>
        <v>49.79771987619592</v>
      </c>
      <c r="G4" s="72">
        <f>D4/B4*100</f>
        <v>79.465962351079114</v>
      </c>
      <c r="H4" s="73">
        <f>D4/C4*100</f>
        <v>77.404994875117453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549409233.72000003</v>
      </c>
      <c r="E5" s="75">
        <f>E6+E20</f>
        <v>529697560.32000005</v>
      </c>
      <c r="F5" s="76">
        <f t="shared" ref="F5:F42" si="0">D5/E5*100</f>
        <v>103.72130719048278</v>
      </c>
      <c r="G5" s="76">
        <f t="shared" ref="G5:G42" si="1">D5/B5*100</f>
        <v>94.621485197194801</v>
      </c>
      <c r="H5" s="73">
        <f t="shared" ref="H5:H42" si="2">D5/C5*100</f>
        <v>94.60726444464197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503489417.20999998</v>
      </c>
      <c r="E6" s="75">
        <f>E7+E10+E11+E17+E18+E19</f>
        <v>464459545.54000008</v>
      </c>
      <c r="F6" s="76">
        <f t="shared" si="0"/>
        <v>108.40328765869633</v>
      </c>
      <c r="G6" s="76">
        <f t="shared" si="1"/>
        <v>97.321391942491601</v>
      </c>
      <c r="H6" s="73">
        <f t="shared" si="2"/>
        <v>97.321391942491601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344264369.06999999</v>
      </c>
      <c r="E7" s="44">
        <f>E8+E9</f>
        <v>292137581.64000005</v>
      </c>
      <c r="F7" s="72">
        <f t="shared" si="0"/>
        <v>117.84323233504259</v>
      </c>
      <c r="G7" s="72">
        <f t="shared" si="1"/>
        <v>101.47893338699726</v>
      </c>
      <c r="H7" s="73">
        <f t="shared" si="2"/>
        <v>101.47893338699726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9541359.1699999999</v>
      </c>
      <c r="E8" s="10">
        <v>12718419.48</v>
      </c>
      <c r="F8" s="72">
        <f t="shared" si="0"/>
        <v>75.020006888465986</v>
      </c>
      <c r="G8" s="72">
        <f t="shared" si="1"/>
        <v>108.69126190919648</v>
      </c>
      <c r="H8" s="73">
        <f t="shared" si="2"/>
        <v>108.69126190919648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334723009.89999998</v>
      </c>
      <c r="E9" s="10">
        <v>279419162.16000003</v>
      </c>
      <c r="F9" s="72">
        <f t="shared" si="0"/>
        <v>119.79243202666683</v>
      </c>
      <c r="G9" s="72">
        <f t="shared" si="1"/>
        <v>101.28734871961029</v>
      </c>
      <c r="H9" s="73">
        <f t="shared" si="2"/>
        <v>101.28734871961029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34638109.719999999</v>
      </c>
      <c r="E10" s="10">
        <v>33797434.280000001</v>
      </c>
      <c r="F10" s="72">
        <f t="shared" si="0"/>
        <v>102.4873942590887</v>
      </c>
      <c r="G10" s="72">
        <f t="shared" si="1"/>
        <v>105.12209796797364</v>
      </c>
      <c r="H10" s="73">
        <f t="shared" si="2"/>
        <v>105.12209796797364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92097990.420000002</v>
      </c>
      <c r="E11" s="44">
        <f>E12+E13+E14+E15+E16</f>
        <v>106723696.94000001</v>
      </c>
      <c r="F11" s="72">
        <f t="shared" si="0"/>
        <v>86.295727247695922</v>
      </c>
      <c r="G11" s="72">
        <f t="shared" si="1"/>
        <v>81.654662209216411</v>
      </c>
      <c r="H11" s="73">
        <f t="shared" si="2"/>
        <v>81.654662209216411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83958413.409999996</v>
      </c>
      <c r="E12" s="44">
        <v>92948661.540000007</v>
      </c>
      <c r="F12" s="72">
        <f t="shared" si="0"/>
        <v>90.327727176435886</v>
      </c>
      <c r="G12" s="72">
        <f t="shared" si="1"/>
        <v>86.19823593676756</v>
      </c>
      <c r="H12" s="73">
        <f t="shared" si="2"/>
        <v>86.19823593676756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-127540.39</v>
      </c>
      <c r="E13" s="44">
        <v>-29701.35</v>
      </c>
      <c r="F13" s="72">
        <f t="shared" si="0"/>
        <v>429.40940394965207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204497.93</v>
      </c>
      <c r="E14" s="44">
        <v>141073.14000000001</v>
      </c>
      <c r="F14" s="72">
        <f t="shared" si="0"/>
        <v>144.95879938590716</v>
      </c>
      <c r="G14" s="72">
        <f t="shared" si="1"/>
        <v>123.43914599769417</v>
      </c>
      <c r="H14" s="73">
        <f t="shared" si="2"/>
        <v>123.43914599769417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8062619.4699999997</v>
      </c>
      <c r="E15" s="44">
        <v>13663663.609999999</v>
      </c>
      <c r="F15" s="72">
        <f t="shared" si="0"/>
        <v>59.007742726476565</v>
      </c>
      <c r="G15" s="72">
        <f t="shared" si="1"/>
        <v>52.965435580959323</v>
      </c>
      <c r="H15" s="73">
        <f t="shared" si="2"/>
        <v>52.965435580959323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23077016.760000002</v>
      </c>
      <c r="E17" s="10">
        <v>22069261.969999999</v>
      </c>
      <c r="F17" s="72">
        <f t="shared" si="0"/>
        <v>104.56632755263814</v>
      </c>
      <c r="G17" s="72">
        <f t="shared" si="1"/>
        <v>101.84032109443955</v>
      </c>
      <c r="H17" s="73">
        <f t="shared" si="2"/>
        <v>101.84032109443955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9411931.2400000002</v>
      </c>
      <c r="E18" s="10">
        <v>9729833.9100000001</v>
      </c>
      <c r="F18" s="72">
        <f t="shared" si="0"/>
        <v>96.732701987098977</v>
      </c>
      <c r="G18" s="72">
        <f t="shared" si="1"/>
        <v>97.030218969072166</v>
      </c>
      <c r="H18" s="73">
        <f t="shared" si="2"/>
        <v>97.030218969072166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45919816.509999998</v>
      </c>
      <c r="E20" s="41">
        <f>E21+E22+E23+E26+E28+E29</f>
        <v>65238014.780000001</v>
      </c>
      <c r="F20" s="76">
        <f t="shared" si="0"/>
        <v>70.388126715464722</v>
      </c>
      <c r="G20" s="76">
        <f t="shared" si="1"/>
        <v>72.552473770532742</v>
      </c>
      <c r="H20" s="73">
        <f t="shared" si="2"/>
        <v>72.452563502247344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10380127.9</v>
      </c>
      <c r="E21" s="44">
        <v>17760681.640000001</v>
      </c>
      <c r="F21" s="72">
        <f t="shared" si="0"/>
        <v>58.444422969793173</v>
      </c>
      <c r="G21" s="72">
        <f t="shared" si="1"/>
        <v>67.937808192829579</v>
      </c>
      <c r="H21" s="73">
        <f t="shared" si="2"/>
        <v>67.937808192829579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2229805.56</v>
      </c>
      <c r="E22" s="44">
        <v>2384664.67</v>
      </c>
      <c r="F22" s="72">
        <f t="shared" si="0"/>
        <v>93.506042507855</v>
      </c>
      <c r="G22" s="72">
        <f t="shared" si="1"/>
        <v>154.84760833333334</v>
      </c>
      <c r="H22" s="73">
        <f t="shared" si="2"/>
        <v>154.84760833333334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20629989.890000001</v>
      </c>
      <c r="E23" s="44">
        <f>E24+E25</f>
        <v>20094734.77</v>
      </c>
      <c r="F23" s="72">
        <f t="shared" si="0"/>
        <v>102.66365854601425</v>
      </c>
      <c r="G23" s="72">
        <f t="shared" si="1"/>
        <v>83.945351630689103</v>
      </c>
      <c r="H23" s="73">
        <f t="shared" si="2"/>
        <v>83.945351630689103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20383411.41</v>
      </c>
      <c r="E24" s="44">
        <v>19417737.09</v>
      </c>
      <c r="F24" s="72">
        <f t="shared" si="0"/>
        <v>104.97315580865143</v>
      </c>
      <c r="G24" s="72">
        <f t="shared" si="1"/>
        <v>82.942000813818638</v>
      </c>
      <c r="H24" s="73">
        <f t="shared" si="2"/>
        <v>82.942000813818638</v>
      </c>
    </row>
    <row r="25" spans="1:8" ht="15" customHeight="1" outlineLevel="3">
      <c r="A25" s="43" t="s">
        <v>42</v>
      </c>
      <c r="B25" s="77"/>
      <c r="C25" s="77"/>
      <c r="D25" s="66">
        <v>246578.48</v>
      </c>
      <c r="E25" s="44">
        <v>676997.68</v>
      </c>
      <c r="F25" s="72">
        <f t="shared" si="0"/>
        <v>36.422352289301791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10366677.34</v>
      </c>
      <c r="E26" s="44">
        <v>23534010.870000001</v>
      </c>
      <c r="F26" s="72">
        <f t="shared" si="0"/>
        <v>44.049768640223284</v>
      </c>
      <c r="G26" s="72">
        <f t="shared" si="1"/>
        <v>50.948159874767917</v>
      </c>
      <c r="H26" s="73">
        <f t="shared" si="2"/>
        <v>50.948159874767917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10366677.34</v>
      </c>
      <c r="E27" s="44">
        <v>23516454.870000001</v>
      </c>
      <c r="F27" s="72">
        <f t="shared" si="0"/>
        <v>44.082653602796206</v>
      </c>
      <c r="G27" s="72">
        <f t="shared" si="1"/>
        <v>50.948159874767917</v>
      </c>
      <c r="H27" s="73">
        <f t="shared" si="2"/>
        <v>50.948159874767917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1880223.09</v>
      </c>
      <c r="E28" s="44">
        <v>1458382.91</v>
      </c>
      <c r="F28" s="72">
        <f t="shared" si="0"/>
        <v>128.92520044684289</v>
      </c>
      <c r="G28" s="72">
        <f t="shared" si="1"/>
        <v>113.95291454545455</v>
      </c>
      <c r="H28" s="73">
        <f t="shared" si="2"/>
        <v>113.95291454545455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432992.73</v>
      </c>
      <c r="E29" s="44">
        <f>E30+E31</f>
        <v>5539.92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-4679.8900000000003</v>
      </c>
      <c r="E30" s="44">
        <v>3393.12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365476.17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72196.45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2163521430.3000002</v>
      </c>
      <c r="D33" s="79">
        <f>D34+D40+D41+D39</f>
        <v>1574775554.5899999</v>
      </c>
      <c r="E33" s="80">
        <f>E34+E40+E41+E39</f>
        <v>3735929045.8600006</v>
      </c>
      <c r="F33" s="76">
        <f t="shared" si="0"/>
        <v>42.152180495373699</v>
      </c>
      <c r="G33" s="76">
        <f t="shared" si="1"/>
        <v>75.260391757882999</v>
      </c>
      <c r="H33" s="73">
        <f t="shared" si="2"/>
        <v>72.787610630306403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2163521430.3000002</v>
      </c>
      <c r="D34" s="79">
        <f>D35+D36+D37+D38</f>
        <v>1576772131.53</v>
      </c>
      <c r="E34" s="80">
        <f>E35+E36+E37+E38</f>
        <v>3735613608.2200003</v>
      </c>
      <c r="F34" s="76">
        <f t="shared" si="0"/>
        <v>42.209186947504548</v>
      </c>
      <c r="G34" s="76">
        <f t="shared" si="1"/>
        <v>75.355810538191832</v>
      </c>
      <c r="H34" s="73">
        <f t="shared" si="2"/>
        <v>72.879894298590798</v>
      </c>
    </row>
    <row r="35" spans="1:8">
      <c r="A35" s="47" t="s">
        <v>57</v>
      </c>
      <c r="B35" s="81"/>
      <c r="C35" s="82">
        <v>4198955</v>
      </c>
      <c r="D35" s="82">
        <v>3791669</v>
      </c>
      <c r="E35" s="81">
        <v>11845741.640000001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682428466.40999997</v>
      </c>
      <c r="D36" s="82">
        <v>223625238.22999999</v>
      </c>
      <c r="E36" s="81">
        <v>2034120319.6700001</v>
      </c>
      <c r="F36" s="72">
        <f t="shared" si="0"/>
        <v>10.993707504297445</v>
      </c>
      <c r="G36" s="72">
        <f t="shared" si="1"/>
        <v>32.3056330937087</v>
      </c>
      <c r="H36" s="73">
        <f t="shared" si="2"/>
        <v>32.769037230584537</v>
      </c>
    </row>
    <row r="37" spans="1:8">
      <c r="A37" s="47" t="s">
        <v>59</v>
      </c>
      <c r="B37" s="81">
        <v>1218611642</v>
      </c>
      <c r="C37" s="82">
        <v>1255539876.6300001</v>
      </c>
      <c r="D37" s="82">
        <v>1177084128.5899999</v>
      </c>
      <c r="E37" s="81">
        <v>1277103767.9400001</v>
      </c>
      <c r="F37" s="72">
        <f t="shared" si="0"/>
        <v>92.168244910017421</v>
      </c>
      <c r="G37" s="72">
        <f t="shared" si="1"/>
        <v>96.59222741858558</v>
      </c>
      <c r="H37" s="73">
        <f t="shared" si="2"/>
        <v>93.751234070670577</v>
      </c>
    </row>
    <row r="38" spans="1:8">
      <c r="A38" s="47" t="s">
        <v>60</v>
      </c>
      <c r="B38" s="81">
        <v>181606912.81</v>
      </c>
      <c r="C38" s="82">
        <v>221354132.25999999</v>
      </c>
      <c r="D38" s="82">
        <v>172271095.71000001</v>
      </c>
      <c r="E38" s="81">
        <v>412543778.97000003</v>
      </c>
      <c r="F38" s="72">
        <f t="shared" si="0"/>
        <v>41.758258030241066</v>
      </c>
      <c r="G38" s="72">
        <f t="shared" si="1"/>
        <v>94.859327238403495</v>
      </c>
      <c r="H38" s="73">
        <f t="shared" si="2"/>
        <v>77.826012982514541</v>
      </c>
    </row>
    <row r="39" spans="1:8" ht="77.25">
      <c r="A39" s="47" t="s">
        <v>85</v>
      </c>
      <c r="B39" s="81"/>
      <c r="C39" s="82"/>
      <c r="D39" s="82">
        <v>-192366.22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1046126.26</v>
      </c>
      <c r="F40" s="72">
        <f t="shared" si="0"/>
        <v>2.9390333820699617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-97743248.349999994</v>
      </c>
      <c r="D42" s="79">
        <v>57950962.57</v>
      </c>
      <c r="E42" s="79">
        <v>105254308.98</v>
      </c>
      <c r="F42" s="72">
        <f t="shared" si="0"/>
        <v>55.05804287880661</v>
      </c>
      <c r="G42" s="72">
        <f t="shared" si="1"/>
        <v>-138.30778656324583</v>
      </c>
      <c r="H42" s="73">
        <f t="shared" si="2"/>
        <v>-59.288967318221943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abSelected="1" zoomScaleNormal="100" workbookViewId="0">
      <pane xSplit="1" topLeftCell="B1" activePane="topRight" state="frozen"/>
      <selection activeCell="B1" sqref="B1"/>
      <selection pane="topRight" activeCell="K36" sqref="K36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103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5" t="s">
        <v>66</v>
      </c>
      <c r="C3" s="94" t="s">
        <v>67</v>
      </c>
      <c r="D3" s="99"/>
      <c r="E3" s="100"/>
      <c r="F3" s="97"/>
      <c r="G3" s="9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2767356523.79</v>
      </c>
      <c r="D4" s="70">
        <f>D5+D33</f>
        <v>1935464805.1500001</v>
      </c>
      <c r="E4" s="71">
        <f>E5+E33</f>
        <v>3970976126.9300003</v>
      </c>
      <c r="F4" s="72">
        <f>D4/E4*100</f>
        <v>48.740278039554127</v>
      </c>
      <c r="G4" s="72">
        <f>D4/B4*100</f>
        <v>72.405929175424802</v>
      </c>
      <c r="H4" s="73">
        <f>D4/C4*100</f>
        <v>69.939120186050602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502069192.72999996</v>
      </c>
      <c r="E5" s="75">
        <f>E6+E20</f>
        <v>484176054.29000002</v>
      </c>
      <c r="F5" s="76">
        <f t="shared" ref="F5:F42" si="0">D5/E5*100</f>
        <v>103.69558516606912</v>
      </c>
      <c r="G5" s="76">
        <f t="shared" ref="G5:G42" si="1">D5/B5*100</f>
        <v>86.468391450589237</v>
      </c>
      <c r="H5" s="73">
        <f t="shared" ref="H5:H42" si="2">D5/C5*100</f>
        <v>86.455396034211034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460570539.21999997</v>
      </c>
      <c r="E6" s="75">
        <f>E7+E10+E11+E17+E18+E19</f>
        <v>421526255.23000002</v>
      </c>
      <c r="F6" s="76">
        <f t="shared" si="0"/>
        <v>109.26259835670164</v>
      </c>
      <c r="G6" s="76">
        <f t="shared" si="1"/>
        <v>89.02543813726075</v>
      </c>
      <c r="H6" s="73">
        <f t="shared" si="2"/>
        <v>89.02543813726075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309902710.73000002</v>
      </c>
      <c r="E7" s="44">
        <f>E8+E9</f>
        <v>258387755.91</v>
      </c>
      <c r="F7" s="72">
        <f t="shared" si="0"/>
        <v>119.93707272953887</v>
      </c>
      <c r="G7" s="72">
        <f t="shared" si="1"/>
        <v>91.35013485007228</v>
      </c>
      <c r="H7" s="73">
        <f t="shared" si="2"/>
        <v>91.35013485007228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8856517.6600000001</v>
      </c>
      <c r="E8" s="10">
        <v>11699627.85</v>
      </c>
      <c r="F8" s="72">
        <f t="shared" si="0"/>
        <v>75.699139951703685</v>
      </c>
      <c r="G8" s="72">
        <f t="shared" si="1"/>
        <v>100.88982748004905</v>
      </c>
      <c r="H8" s="73">
        <f t="shared" si="2"/>
        <v>100.88982748004905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301046193.06999999</v>
      </c>
      <c r="E9" s="10">
        <v>246688128.06</v>
      </c>
      <c r="F9" s="72">
        <f t="shared" si="0"/>
        <v>122.0351362011142</v>
      </c>
      <c r="G9" s="72">
        <f t="shared" si="1"/>
        <v>91.096727253085746</v>
      </c>
      <c r="H9" s="73">
        <f t="shared" si="2"/>
        <v>91.096727253085746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31449866.57</v>
      </c>
      <c r="E10" s="10">
        <v>30760573.43</v>
      </c>
      <c r="F10" s="72">
        <f t="shared" si="0"/>
        <v>102.24083319372632</v>
      </c>
      <c r="G10" s="72">
        <f t="shared" si="1"/>
        <v>95.44620019326041</v>
      </c>
      <c r="H10" s="73">
        <f t="shared" si="2"/>
        <v>95.44620019326041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88140829.459999993</v>
      </c>
      <c r="E11" s="44">
        <f>E12+E13+E14+E15+E16</f>
        <v>102458167.42</v>
      </c>
      <c r="F11" s="72">
        <f t="shared" si="0"/>
        <v>86.026162364089643</v>
      </c>
      <c r="G11" s="72">
        <f t="shared" si="1"/>
        <v>78.146218213611817</v>
      </c>
      <c r="H11" s="73">
        <f t="shared" si="2"/>
        <v>78.146218213611817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80010433</v>
      </c>
      <c r="E12" s="44">
        <v>89374964.700000003</v>
      </c>
      <c r="F12" s="72">
        <f t="shared" si="0"/>
        <v>89.522198155340917</v>
      </c>
      <c r="G12" s="72">
        <f t="shared" si="1"/>
        <v>82.144932247081798</v>
      </c>
      <c r="H12" s="73">
        <f t="shared" si="2"/>
        <v>82.144932247081798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-160220.25</v>
      </c>
      <c r="E13" s="44">
        <v>-10877.59</v>
      </c>
      <c r="F13" s="72">
        <f t="shared" si="0"/>
        <v>1472.9388586993994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240087.16</v>
      </c>
      <c r="E14" s="44">
        <v>139331.76</v>
      </c>
      <c r="F14" s="72">
        <f t="shared" si="0"/>
        <v>172.31330459042502</v>
      </c>
      <c r="G14" s="72">
        <f t="shared" si="1"/>
        <v>144.92153536914415</v>
      </c>
      <c r="H14" s="73">
        <f t="shared" si="2"/>
        <v>144.92153536914415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8050529.5499999998</v>
      </c>
      <c r="E15" s="44">
        <v>12954748.550000001</v>
      </c>
      <c r="F15" s="72">
        <f t="shared" si="0"/>
        <v>62.143464374690616</v>
      </c>
      <c r="G15" s="72">
        <f t="shared" si="1"/>
        <v>52.886013765093942</v>
      </c>
      <c r="H15" s="73">
        <f t="shared" si="2"/>
        <v>52.886013765093942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22613046.59</v>
      </c>
      <c r="E17" s="10">
        <v>21073727.219999999</v>
      </c>
      <c r="F17" s="72">
        <f t="shared" si="0"/>
        <v>107.30444763724148</v>
      </c>
      <c r="G17" s="72">
        <f t="shared" si="1"/>
        <v>99.792791659311561</v>
      </c>
      <c r="H17" s="73">
        <f t="shared" si="2"/>
        <v>99.792791659311561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8464085.8699999992</v>
      </c>
      <c r="E18" s="10">
        <v>8844294.4499999993</v>
      </c>
      <c r="F18" s="72">
        <f t="shared" si="0"/>
        <v>95.701086365345972</v>
      </c>
      <c r="G18" s="72">
        <f t="shared" si="1"/>
        <v>87.258617216494841</v>
      </c>
      <c r="H18" s="73">
        <f t="shared" si="2"/>
        <v>87.258617216494841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41498653.510000005</v>
      </c>
      <c r="E20" s="41">
        <f>E21+E22+E23+E26+E28+E29</f>
        <v>62649799.059999995</v>
      </c>
      <c r="F20" s="76">
        <f t="shared" si="0"/>
        <v>66.239084773849882</v>
      </c>
      <c r="G20" s="76">
        <f t="shared" si="1"/>
        <v>65.567116751022539</v>
      </c>
      <c r="H20" s="73">
        <f t="shared" si="2"/>
        <v>65.476825850039418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9802178.5099999998</v>
      </c>
      <c r="E21" s="44">
        <v>17536184.579999998</v>
      </c>
      <c r="F21" s="72">
        <f t="shared" si="0"/>
        <v>55.896871210966694</v>
      </c>
      <c r="G21" s="72">
        <f t="shared" si="1"/>
        <v>64.15513661293673</v>
      </c>
      <c r="H21" s="73">
        <f t="shared" si="2"/>
        <v>64.15513661293673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2231603.83</v>
      </c>
      <c r="E22" s="44">
        <v>2280241.52</v>
      </c>
      <c r="F22" s="72">
        <f t="shared" si="0"/>
        <v>97.866993931414783</v>
      </c>
      <c r="G22" s="72">
        <f t="shared" si="1"/>
        <v>154.97248819444445</v>
      </c>
      <c r="H22" s="73">
        <f t="shared" si="2"/>
        <v>154.97248819444445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18481358.77</v>
      </c>
      <c r="E23" s="44">
        <f>E24+E25</f>
        <v>18485453.390000001</v>
      </c>
      <c r="F23" s="72">
        <f t="shared" si="0"/>
        <v>99.977849501910427</v>
      </c>
      <c r="G23" s="72">
        <f t="shared" si="1"/>
        <v>75.202371345445655</v>
      </c>
      <c r="H23" s="73">
        <f t="shared" si="2"/>
        <v>75.202371345445655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18166544.690000001</v>
      </c>
      <c r="E24" s="44">
        <v>17431321.16</v>
      </c>
      <c r="F24" s="72">
        <f t="shared" si="0"/>
        <v>104.21783021063906</v>
      </c>
      <c r="G24" s="72">
        <f t="shared" si="1"/>
        <v>73.92136351244126</v>
      </c>
      <c r="H24" s="73">
        <f t="shared" si="2"/>
        <v>73.92136351244126</v>
      </c>
    </row>
    <row r="25" spans="1:8" ht="15" customHeight="1" outlineLevel="3">
      <c r="A25" s="43" t="s">
        <v>42</v>
      </c>
      <c r="B25" s="77"/>
      <c r="C25" s="77"/>
      <c r="D25" s="66">
        <v>314814.08000000002</v>
      </c>
      <c r="E25" s="44">
        <v>1054132.23</v>
      </c>
      <c r="F25" s="72">
        <f t="shared" si="0"/>
        <v>29.864761843018499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8844957.8200000003</v>
      </c>
      <c r="E26" s="44">
        <v>23036501.25</v>
      </c>
      <c r="F26" s="72">
        <f t="shared" si="0"/>
        <v>38.395404423664381</v>
      </c>
      <c r="G26" s="72">
        <f t="shared" si="1"/>
        <v>43.469504289494814</v>
      </c>
      <c r="H26" s="73">
        <f t="shared" si="2"/>
        <v>43.469504289494814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8844957.8200000003</v>
      </c>
      <c r="E27" s="44">
        <v>23018945.25</v>
      </c>
      <c r="F27" s="72">
        <f t="shared" si="0"/>
        <v>38.424687681986647</v>
      </c>
      <c r="G27" s="72">
        <f t="shared" si="1"/>
        <v>43.469504289494814</v>
      </c>
      <c r="H27" s="73">
        <f t="shared" si="2"/>
        <v>43.469504289494814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1715683.63</v>
      </c>
      <c r="E28" s="44">
        <v>1297523</v>
      </c>
      <c r="F28" s="72">
        <f t="shared" si="0"/>
        <v>132.22760829673152</v>
      </c>
      <c r="G28" s="72">
        <f t="shared" si="1"/>
        <v>103.98082606060606</v>
      </c>
      <c r="H28" s="73">
        <f t="shared" si="2"/>
        <v>103.98082606060606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422870.95</v>
      </c>
      <c r="E29" s="44">
        <f>E30+E31</f>
        <v>13895.32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-5179.8900000000003</v>
      </c>
      <c r="E30" s="44">
        <v>11748.52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355223.13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72827.710000000006</v>
      </c>
      <c r="E32" s="89"/>
      <c r="F32" s="72"/>
      <c r="G32" s="72"/>
      <c r="H32" s="73"/>
    </row>
    <row r="33" spans="1:8">
      <c r="A33" s="32" t="s">
        <v>55</v>
      </c>
      <c r="B33" s="79">
        <f>B34+B40+B41</f>
        <v>2092436031.5</v>
      </c>
      <c r="C33" s="79">
        <f>C34+C40+C41</f>
        <v>2186630258.27</v>
      </c>
      <c r="D33" s="79">
        <f>D34+D40+D41+D39</f>
        <v>1433395612.4200001</v>
      </c>
      <c r="E33" s="80">
        <f>E34+E40+E41+E39</f>
        <v>3486800072.6400003</v>
      </c>
      <c r="F33" s="76">
        <f t="shared" si="0"/>
        <v>41.10919991276463</v>
      </c>
      <c r="G33" s="76">
        <f t="shared" si="1"/>
        <v>68.503676616218698</v>
      </c>
      <c r="H33" s="73">
        <f t="shared" si="2"/>
        <v>65.552720081449081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2186630258.27</v>
      </c>
      <c r="D34" s="79">
        <f>D35+D36+D37+D38</f>
        <v>1435349606.2</v>
      </c>
      <c r="E34" s="80">
        <f>E35+E36+E37+E38</f>
        <v>3486876770</v>
      </c>
      <c r="F34" s="76">
        <f t="shared" si="0"/>
        <v>41.164334184370958</v>
      </c>
      <c r="G34" s="76">
        <f t="shared" si="1"/>
        <v>68.597060296798844</v>
      </c>
      <c r="H34" s="73">
        <f t="shared" si="2"/>
        <v>65.642081040971604</v>
      </c>
    </row>
    <row r="35" spans="1:8">
      <c r="A35" s="47" t="s">
        <v>57</v>
      </c>
      <c r="B35" s="81"/>
      <c r="C35" s="82">
        <v>4198955</v>
      </c>
      <c r="D35" s="82">
        <v>3631255</v>
      </c>
      <c r="E35" s="81">
        <v>3503607.64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699531955.70000005</v>
      </c>
      <c r="D36" s="82">
        <v>205135937.56999999</v>
      </c>
      <c r="E36" s="81">
        <v>1976917388.27</v>
      </c>
      <c r="F36" s="72">
        <f t="shared" si="0"/>
        <v>10.37655588377997</v>
      </c>
      <c r="G36" s="72">
        <f t="shared" si="1"/>
        <v>29.634608266596434</v>
      </c>
      <c r="H36" s="73">
        <f t="shared" si="2"/>
        <v>29.324741478711548</v>
      </c>
    </row>
    <row r="37" spans="1:8">
      <c r="A37" s="47" t="s">
        <v>59</v>
      </c>
      <c r="B37" s="81">
        <v>1218611642</v>
      </c>
      <c r="C37" s="82">
        <v>1262659046.6300001</v>
      </c>
      <c r="D37" s="82">
        <v>1071712018.46</v>
      </c>
      <c r="E37" s="81">
        <v>1130341380.8599999</v>
      </c>
      <c r="F37" s="72">
        <f t="shared" si="0"/>
        <v>94.813127839715747</v>
      </c>
      <c r="G37" s="72">
        <f t="shared" si="1"/>
        <v>87.945329055046074</v>
      </c>
      <c r="H37" s="73">
        <f t="shared" si="2"/>
        <v>84.877388026511824</v>
      </c>
    </row>
    <row r="38" spans="1:8">
      <c r="A38" s="47" t="s">
        <v>60</v>
      </c>
      <c r="B38" s="81">
        <v>181606912.81</v>
      </c>
      <c r="C38" s="82">
        <v>220240300.94</v>
      </c>
      <c r="D38" s="82">
        <v>154870395.16999999</v>
      </c>
      <c r="E38" s="81">
        <v>376114393.23000002</v>
      </c>
      <c r="F38" s="72">
        <f t="shared" si="0"/>
        <v>41.176407486031579</v>
      </c>
      <c r="G38" s="72">
        <f t="shared" si="1"/>
        <v>85.277808412517757</v>
      </c>
      <c r="H38" s="73">
        <f t="shared" si="2"/>
        <v>70.31882653129469</v>
      </c>
    </row>
    <row r="39" spans="1:8" ht="77.25">
      <c r="A39" s="47" t="s">
        <v>85</v>
      </c>
      <c r="B39" s="81"/>
      <c r="C39" s="82"/>
      <c r="D39" s="82">
        <v>-149783.06</v>
      </c>
      <c r="E39" s="81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-730688.62</v>
      </c>
      <c r="F41" s="72">
        <f t="shared" si="0"/>
        <v>251.12704232344552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-97613778.299999997</v>
      </c>
      <c r="D42" s="79">
        <v>50210624.090000004</v>
      </c>
      <c r="E42" s="79">
        <v>74941395.900000006</v>
      </c>
      <c r="F42" s="72">
        <f t="shared" si="0"/>
        <v>66.999851666760861</v>
      </c>
      <c r="G42" s="72">
        <f t="shared" si="1"/>
        <v>-119.83442503579953</v>
      </c>
      <c r="H42" s="73">
        <f t="shared" si="2"/>
        <v>-51.438050001185132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5"/>
  <sheetViews>
    <sheetView showGridLines="0" showZeros="0" zoomScaleNormal="100" workbookViewId="0">
      <pane xSplit="1" topLeftCell="B1" activePane="topRight" state="frozen"/>
      <selection activeCell="B1" sqref="B1"/>
      <selection pane="topRight" activeCell="F20" sqref="F2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102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3" t="s">
        <v>66</v>
      </c>
      <c r="C3" s="92" t="s">
        <v>67</v>
      </c>
      <c r="D3" s="99"/>
      <c r="E3" s="100"/>
      <c r="F3" s="97"/>
      <c r="G3" s="92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2767927929.7600002</v>
      </c>
      <c r="D4" s="70">
        <f>D5+D33</f>
        <v>1695248316.2000003</v>
      </c>
      <c r="E4" s="71">
        <f>E5+E33</f>
        <v>3736864187.7700005</v>
      </c>
      <c r="F4" s="72">
        <f>D4/E4*100</f>
        <v>45.365531927764586</v>
      </c>
      <c r="G4" s="72">
        <f>D4/B4*100</f>
        <v>63.419406641198236</v>
      </c>
      <c r="H4" s="73">
        <f>D4/C4*100</f>
        <v>61.246114755126257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433170793.39000005</v>
      </c>
      <c r="E5" s="75">
        <f>E6+E20</f>
        <v>424843669.66000003</v>
      </c>
      <c r="F5" s="76">
        <f t="shared" ref="F5:F43" si="0">D5/E5*100</f>
        <v>101.96004420559312</v>
      </c>
      <c r="G5" s="76">
        <f t="shared" ref="G5:G43" si="1">D5/B5*100</f>
        <v>74.602429844667824</v>
      </c>
      <c r="H5" s="73">
        <f t="shared" ref="H5:H43" si="2">D5/C5*100</f>
        <v>74.591217774888435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396362968.54000002</v>
      </c>
      <c r="E6" s="75">
        <f>E7+E10+E11+E17+E18+E19</f>
        <v>365932259.80000001</v>
      </c>
      <c r="F6" s="76">
        <f t="shared" si="0"/>
        <v>108.31594043024026</v>
      </c>
      <c r="G6" s="76">
        <f t="shared" si="1"/>
        <v>76.614511634674074</v>
      </c>
      <c r="H6" s="73">
        <f t="shared" si="2"/>
        <v>76.614511634674074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270963464.90999997</v>
      </c>
      <c r="E7" s="44">
        <f>E8+E9</f>
        <v>228870903.72999999</v>
      </c>
      <c r="F7" s="72">
        <f t="shared" si="0"/>
        <v>118.39139903500218</v>
      </c>
      <c r="G7" s="72">
        <f t="shared" si="1"/>
        <v>79.871999185372616</v>
      </c>
      <c r="H7" s="73">
        <f t="shared" si="2"/>
        <v>79.871999185372616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7804417.8399999999</v>
      </c>
      <c r="E8" s="10">
        <v>10570070.310000001</v>
      </c>
      <c r="F8" s="72">
        <f t="shared" si="0"/>
        <v>73.835060800082786</v>
      </c>
      <c r="G8" s="72">
        <f t="shared" si="1"/>
        <v>88.904736566608619</v>
      </c>
      <c r="H8" s="73">
        <f t="shared" si="2"/>
        <v>88.904736566608619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263159047.06999999</v>
      </c>
      <c r="E9" s="10">
        <v>218300833.41999999</v>
      </c>
      <c r="F9" s="72">
        <f t="shared" si="0"/>
        <v>120.54880549342431</v>
      </c>
      <c r="G9" s="72">
        <f t="shared" si="1"/>
        <v>79.632058092637962</v>
      </c>
      <c r="H9" s="73">
        <f t="shared" si="2"/>
        <v>79.632058092637962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27747275.870000001</v>
      </c>
      <c r="E10" s="10">
        <v>27452588.68</v>
      </c>
      <c r="F10" s="72">
        <f t="shared" si="0"/>
        <v>101.07344044466996</v>
      </c>
      <c r="G10" s="72">
        <f t="shared" si="1"/>
        <v>84.20932539128556</v>
      </c>
      <c r="H10" s="73">
        <f t="shared" si="2"/>
        <v>84.20932539128556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71610279.420000002</v>
      </c>
      <c r="E11" s="44">
        <f>E12+E13+E14+E15+E16</f>
        <v>84160841.650000006</v>
      </c>
      <c r="F11" s="72">
        <f t="shared" si="0"/>
        <v>85.087408842470865</v>
      </c>
      <c r="G11" s="72">
        <f t="shared" si="1"/>
        <v>63.49012774417605</v>
      </c>
      <c r="H11" s="73">
        <f t="shared" si="2"/>
        <v>63.49012774417605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63085924.549999997</v>
      </c>
      <c r="E12" s="44">
        <v>71826757.670000002</v>
      </c>
      <c r="F12" s="72">
        <f t="shared" si="0"/>
        <v>87.830672852923726</v>
      </c>
      <c r="G12" s="72">
        <f t="shared" si="1"/>
        <v>64.76891579757185</v>
      </c>
      <c r="H12" s="73">
        <f t="shared" si="2"/>
        <v>64.76891579757185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-220017.33</v>
      </c>
      <c r="E13" s="44">
        <v>1230.8</v>
      </c>
      <c r="F13" s="72">
        <f t="shared" si="0"/>
        <v>-17875.961163470914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324867.75</v>
      </c>
      <c r="E14" s="44">
        <v>136123.78</v>
      </c>
      <c r="F14" s="72">
        <f t="shared" si="0"/>
        <v>238.65613341034168</v>
      </c>
      <c r="G14" s="72">
        <f t="shared" si="1"/>
        <v>196.09683883935847</v>
      </c>
      <c r="H14" s="73">
        <f t="shared" si="2"/>
        <v>196.09683883935847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8419504.4499999993</v>
      </c>
      <c r="E15" s="44">
        <v>12196729.4</v>
      </c>
      <c r="F15" s="72">
        <f t="shared" si="0"/>
        <v>69.030837480087072</v>
      </c>
      <c r="G15" s="72">
        <f t="shared" si="1"/>
        <v>55.309905450625877</v>
      </c>
      <c r="H15" s="73">
        <f t="shared" si="2"/>
        <v>55.309905450625877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18603425.789999999</v>
      </c>
      <c r="E17" s="10">
        <v>17570245.739999998</v>
      </c>
      <c r="F17" s="72">
        <f t="shared" si="0"/>
        <v>105.88028229820307</v>
      </c>
      <c r="G17" s="72">
        <f t="shared" si="1"/>
        <v>82.098083804060025</v>
      </c>
      <c r="H17" s="73">
        <f t="shared" si="2"/>
        <v>82.098083804060025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7438522.5499999998</v>
      </c>
      <c r="E18" s="10">
        <v>7875943.2000000002</v>
      </c>
      <c r="F18" s="72">
        <f t="shared" si="0"/>
        <v>94.446117259961952</v>
      </c>
      <c r="G18" s="72">
        <f t="shared" si="1"/>
        <v>76.685799484536076</v>
      </c>
      <c r="H18" s="73">
        <f t="shared" si="2"/>
        <v>76.685799484536076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36807824.850000009</v>
      </c>
      <c r="E20" s="41">
        <f>E21+E22+E23+E26+E28+E29</f>
        <v>58911409.859999999</v>
      </c>
      <c r="F20" s="76">
        <f t="shared" si="0"/>
        <v>62.479959209042789</v>
      </c>
      <c r="G20" s="76">
        <f t="shared" si="1"/>
        <v>58.155692900001732</v>
      </c>
      <c r="H20" s="73">
        <f t="shared" si="2"/>
        <v>58.075608092716735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8880833</v>
      </c>
      <c r="E21" s="44">
        <v>16603505.09</v>
      </c>
      <c r="F21" s="72">
        <f t="shared" si="0"/>
        <v>53.487700048038469</v>
      </c>
      <c r="G21" s="72">
        <f t="shared" si="1"/>
        <v>58.124941692341892</v>
      </c>
      <c r="H21" s="73">
        <f t="shared" si="2"/>
        <v>58.124941692341892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1969546.55</v>
      </c>
      <c r="E22" s="44">
        <v>2179969.96</v>
      </c>
      <c r="F22" s="72">
        <f t="shared" si="0"/>
        <v>90.347416989177233</v>
      </c>
      <c r="G22" s="72">
        <f t="shared" si="1"/>
        <v>136.77406597222225</v>
      </c>
      <c r="H22" s="73">
        <f t="shared" si="2"/>
        <v>136.77406597222225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16410171.710000001</v>
      </c>
      <c r="E23" s="44">
        <f>E24+E25</f>
        <v>16573899.880000001</v>
      </c>
      <c r="F23" s="72">
        <f t="shared" si="0"/>
        <v>99.012132502395687</v>
      </c>
      <c r="G23" s="72">
        <f t="shared" si="1"/>
        <v>66.774518158328419</v>
      </c>
      <c r="H23" s="73">
        <f t="shared" si="2"/>
        <v>66.774518158328419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16170557.630000001</v>
      </c>
      <c r="E24" s="44">
        <v>15516867.65</v>
      </c>
      <c r="F24" s="72">
        <f t="shared" si="0"/>
        <v>104.21277022363466</v>
      </c>
      <c r="G24" s="72">
        <f t="shared" si="1"/>
        <v>65.799506134158008</v>
      </c>
      <c r="H24" s="73">
        <f t="shared" si="2"/>
        <v>65.799506134158008</v>
      </c>
    </row>
    <row r="25" spans="1:8" ht="15" customHeight="1" outlineLevel="3">
      <c r="A25" s="43" t="s">
        <v>42</v>
      </c>
      <c r="B25" s="77"/>
      <c r="C25" s="77"/>
      <c r="D25" s="66">
        <v>239614.07999999999</v>
      </c>
      <c r="E25" s="44">
        <v>1057032.23</v>
      </c>
      <c r="F25" s="72">
        <f t="shared" si="0"/>
        <v>22.668568961232147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7883066.9699999997</v>
      </c>
      <c r="E26" s="44">
        <v>22321714.109999999</v>
      </c>
      <c r="F26" s="72">
        <f t="shared" si="0"/>
        <v>35.315688262795334</v>
      </c>
      <c r="G26" s="72">
        <f t="shared" si="1"/>
        <v>38.74218740669923</v>
      </c>
      <c r="H26" s="73">
        <f t="shared" si="2"/>
        <v>38.74218740669923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7883066.9699999997</v>
      </c>
      <c r="E27" s="44">
        <v>22304158.109999999</v>
      </c>
      <c r="F27" s="72">
        <f t="shared" si="0"/>
        <v>35.343485869864111</v>
      </c>
      <c r="G27" s="72">
        <f t="shared" si="1"/>
        <v>38.74218740669923</v>
      </c>
      <c r="H27" s="73">
        <f t="shared" si="2"/>
        <v>38.74218740669923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1556304.24</v>
      </c>
      <c r="E28" s="44">
        <v>1230174.02</v>
      </c>
      <c r="F28" s="72">
        <f t="shared" si="0"/>
        <v>126.51090127882883</v>
      </c>
      <c r="G28" s="72">
        <f t="shared" si="1"/>
        <v>94.32146909090909</v>
      </c>
      <c r="H28" s="73">
        <f t="shared" si="2"/>
        <v>94.32146909090909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107902.38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-6307.19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40172.269999999997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74037.3</v>
      </c>
      <c r="E32" s="89"/>
      <c r="F32" s="72"/>
      <c r="G32" s="72"/>
      <c r="H32" s="73"/>
    </row>
    <row r="33" spans="1:8">
      <c r="A33" s="32" t="s">
        <v>55</v>
      </c>
      <c r="B33" s="79">
        <f>B34+B39+B41+B42</f>
        <v>2092436031.5</v>
      </c>
      <c r="C33" s="79">
        <f>C34+C39+C41+C42</f>
        <v>2187201664.2400002</v>
      </c>
      <c r="D33" s="79">
        <f>D34+D39+D41+D42</f>
        <v>1262077522.8100002</v>
      </c>
      <c r="E33" s="80">
        <f>E34+E39+E41+E42+E40</f>
        <v>3312020518.1100006</v>
      </c>
      <c r="F33" s="76">
        <f t="shared" si="0"/>
        <v>38.105969329266202</v>
      </c>
      <c r="G33" s="76">
        <f t="shared" si="1"/>
        <v>60.31618189566624</v>
      </c>
      <c r="H33" s="73">
        <f t="shared" si="2"/>
        <v>57.702842103887185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2187201664.2400002</v>
      </c>
      <c r="D34" s="79">
        <f>D35+D36+D37+D38</f>
        <v>1263881733.5300002</v>
      </c>
      <c r="E34" s="80">
        <f>E35+E36+E37+E38</f>
        <v>3312088916.4700003</v>
      </c>
      <c r="F34" s="76">
        <f t="shared" si="0"/>
        <v>38.159655897071623</v>
      </c>
      <c r="G34" s="76">
        <f t="shared" si="1"/>
        <v>60.402407266135825</v>
      </c>
      <c r="H34" s="73">
        <f t="shared" si="2"/>
        <v>57.785331558311917</v>
      </c>
    </row>
    <row r="35" spans="1:8">
      <c r="A35" s="47" t="s">
        <v>57</v>
      </c>
      <c r="B35" s="81"/>
      <c r="C35" s="82">
        <v>2187360</v>
      </c>
      <c r="D35" s="82">
        <v>1458240</v>
      </c>
      <c r="E35" s="48">
        <v>1424387.64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699610864.52999997</v>
      </c>
      <c r="D36" s="82">
        <v>185480687.06</v>
      </c>
      <c r="E36" s="48">
        <v>1958679684.24</v>
      </c>
      <c r="F36" s="72">
        <f t="shared" si="0"/>
        <v>9.46967942499335</v>
      </c>
      <c r="G36" s="72">
        <f t="shared" si="1"/>
        <v>26.795146511890938</v>
      </c>
      <c r="H36" s="73">
        <f t="shared" si="2"/>
        <v>26.511979224994786</v>
      </c>
    </row>
    <row r="37" spans="1:8">
      <c r="A37" s="47" t="s">
        <v>59</v>
      </c>
      <c r="B37" s="81">
        <v>1218611642</v>
      </c>
      <c r="C37" s="82">
        <v>1265527325.6300001</v>
      </c>
      <c r="D37" s="82">
        <v>962837666.08000004</v>
      </c>
      <c r="E37" s="48">
        <v>993787168.84000003</v>
      </c>
      <c r="F37" s="72">
        <f t="shared" si="0"/>
        <v>96.885701110819738</v>
      </c>
      <c r="G37" s="72">
        <f t="shared" si="1"/>
        <v>79.011034598338426</v>
      </c>
      <c r="H37" s="73">
        <f t="shared" si="2"/>
        <v>76.08193411396185</v>
      </c>
    </row>
    <row r="38" spans="1:8">
      <c r="A38" s="47" t="s">
        <v>60</v>
      </c>
      <c r="B38" s="81">
        <v>181606912.81</v>
      </c>
      <c r="C38" s="82">
        <v>219876114.08000001</v>
      </c>
      <c r="D38" s="82">
        <v>114105140.39</v>
      </c>
      <c r="E38" s="48">
        <v>358197675.75</v>
      </c>
      <c r="F38" s="72">
        <f t="shared" si="0"/>
        <v>31.855354770542505</v>
      </c>
      <c r="G38" s="72">
        <f t="shared" si="1"/>
        <v>62.83083535998356</v>
      </c>
      <c r="H38" s="73">
        <f t="shared" si="2"/>
        <v>51.895196014099035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77.25">
      <c r="A40" s="47" t="s">
        <v>85</v>
      </c>
      <c r="B40" s="81"/>
      <c r="C40" s="82"/>
      <c r="D40" s="82"/>
      <c r="E40" s="48">
        <v>-1</v>
      </c>
      <c r="F40" s="72"/>
      <c r="G40" s="72"/>
      <c r="H40" s="73"/>
    </row>
    <row r="41" spans="1:8" ht="51.75">
      <c r="A41" s="47" t="s">
        <v>62</v>
      </c>
      <c r="B41" s="81"/>
      <c r="C41" s="82"/>
      <c r="D41" s="82">
        <v>30746</v>
      </c>
      <c r="E41" s="48">
        <v>653991.26</v>
      </c>
      <c r="F41" s="72">
        <f t="shared" si="0"/>
        <v>4.7012860691746861</v>
      </c>
      <c r="G41" s="72"/>
      <c r="H41" s="73"/>
    </row>
    <row r="42" spans="1:8" ht="39">
      <c r="A42" s="47" t="s">
        <v>63</v>
      </c>
      <c r="B42" s="81"/>
      <c r="C42" s="82"/>
      <c r="D42" s="82">
        <v>-1834956.72</v>
      </c>
      <c r="E42" s="48">
        <v>-722388.62</v>
      </c>
      <c r="F42" s="72">
        <f t="shared" si="0"/>
        <v>254.01240678459192</v>
      </c>
      <c r="G42" s="72"/>
      <c r="H42" s="73"/>
    </row>
    <row r="43" spans="1:8" s="7" customFormat="1" ht="14.25">
      <c r="A43" s="32" t="s">
        <v>64</v>
      </c>
      <c r="B43" s="79">
        <v>-41900000</v>
      </c>
      <c r="C43" s="79">
        <v>-95142739.400000006</v>
      </c>
      <c r="D43" s="79">
        <v>9326862.3499999996</v>
      </c>
      <c r="E43" s="33">
        <v>46173602.509999998</v>
      </c>
      <c r="F43" s="72">
        <f t="shared" si="0"/>
        <v>20.199555250167116</v>
      </c>
      <c r="G43" s="72">
        <f t="shared" si="1"/>
        <v>-22.259814677804297</v>
      </c>
      <c r="H43" s="73">
        <f t="shared" si="2"/>
        <v>-9.8030206075819581</v>
      </c>
    </row>
    <row r="44" spans="1:8">
      <c r="E44" s="13"/>
      <c r="F44" s="13"/>
    </row>
    <row r="45" spans="1:8">
      <c r="E45" s="13"/>
      <c r="F45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C46" sqref="C46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101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91" t="s">
        <v>66</v>
      </c>
      <c r="C3" s="90" t="s">
        <v>67</v>
      </c>
      <c r="D3" s="99"/>
      <c r="E3" s="100"/>
      <c r="F3" s="97"/>
      <c r="G3" s="90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2791828333.3099999</v>
      </c>
      <c r="D4" s="70">
        <f>D5+D33</f>
        <v>1545772406.1499999</v>
      </c>
      <c r="E4" s="71">
        <f>E5+E33</f>
        <v>1933048454.4100001</v>
      </c>
      <c r="F4" s="72">
        <f>D4/E4*100</f>
        <v>79.965528159603039</v>
      </c>
      <c r="G4" s="72">
        <f>D4/B4*100</f>
        <v>57.827498109607191</v>
      </c>
      <c r="H4" s="73">
        <f>D4/C4*100</f>
        <v>55.367745491619381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387293331.36999995</v>
      </c>
      <c r="E5" s="75">
        <f>E6+E20</f>
        <v>383139991.41000003</v>
      </c>
      <c r="F5" s="76">
        <f t="shared" ref="F5:F42" si="0">D5/E5*100</f>
        <v>101.08402674038675</v>
      </c>
      <c r="G5" s="76">
        <f t="shared" ref="G5:G42" si="1">D5/B5*100</f>
        <v>66.701227376668101</v>
      </c>
      <c r="H5" s="73">
        <f t="shared" ref="H5:H42" si="2">D5/C5*100</f>
        <v>66.691202786084716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354632103.69999993</v>
      </c>
      <c r="E6" s="75">
        <f>E7+E10+E11+E17+E18+E19</f>
        <v>328016107.41000003</v>
      </c>
      <c r="F6" s="76">
        <f t="shared" si="0"/>
        <v>108.11423454176033</v>
      </c>
      <c r="G6" s="76">
        <f t="shared" si="1"/>
        <v>68.548193427435848</v>
      </c>
      <c r="H6" s="73">
        <f t="shared" si="2"/>
        <v>68.548193427435848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234788110.25999999</v>
      </c>
      <c r="E7" s="44">
        <f>E8+E9</f>
        <v>201086427.19999999</v>
      </c>
      <c r="F7" s="72">
        <f t="shared" si="0"/>
        <v>116.75980001697499</v>
      </c>
      <c r="G7" s="72">
        <f t="shared" si="1"/>
        <v>69.208576726942383</v>
      </c>
      <c r="H7" s="73">
        <f t="shared" si="2"/>
        <v>69.208576726942383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6994292.4500000002</v>
      </c>
      <c r="E8" s="10">
        <v>9752901.7799999993</v>
      </c>
      <c r="F8" s="72">
        <f t="shared" si="0"/>
        <v>71.714989115782942</v>
      </c>
      <c r="G8" s="72">
        <f t="shared" si="1"/>
        <v>79.676119408935904</v>
      </c>
      <c r="H8" s="73">
        <f t="shared" si="2"/>
        <v>79.676119408935904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227793817.81</v>
      </c>
      <c r="E9" s="10">
        <v>191333525.41999999</v>
      </c>
      <c r="F9" s="72">
        <f t="shared" si="0"/>
        <v>119.05588281508184</v>
      </c>
      <c r="G9" s="72">
        <f t="shared" si="1"/>
        <v>68.930522187840921</v>
      </c>
      <c r="H9" s="73">
        <f t="shared" si="2"/>
        <v>68.930522187840921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24518333.059999999</v>
      </c>
      <c r="E10" s="10">
        <v>23857687.84</v>
      </c>
      <c r="F10" s="72">
        <f t="shared" si="0"/>
        <v>102.76910832445529</v>
      </c>
      <c r="G10" s="72">
        <f t="shared" si="1"/>
        <v>74.409909512369509</v>
      </c>
      <c r="H10" s="73">
        <f t="shared" si="2"/>
        <v>74.409909512369509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69762776.090000004</v>
      </c>
      <c r="E11" s="44">
        <f>E12+E13+E14+E15+E16</f>
        <v>79123266.51000002</v>
      </c>
      <c r="F11" s="72">
        <f t="shared" si="0"/>
        <v>88.169737129322144</v>
      </c>
      <c r="G11" s="72">
        <f t="shared" si="1"/>
        <v>61.852119578595143</v>
      </c>
      <c r="H11" s="73">
        <f t="shared" si="2"/>
        <v>61.852119578595143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61620575.640000001</v>
      </c>
      <c r="E12" s="44">
        <v>67785270.680000007</v>
      </c>
      <c r="F12" s="72">
        <f t="shared" si="0"/>
        <v>90.905553701921122</v>
      </c>
      <c r="G12" s="72">
        <f t="shared" si="1"/>
        <v>63.264474658873283</v>
      </c>
      <c r="H12" s="73">
        <f t="shared" si="2"/>
        <v>63.264474658873283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-242304.82</v>
      </c>
      <c r="E13" s="44">
        <v>-72380.33</v>
      </c>
      <c r="F13" s="72">
        <f t="shared" si="0"/>
        <v>334.76611670601665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301722.95</v>
      </c>
      <c r="E14" s="44">
        <v>136125.18</v>
      </c>
      <c r="F14" s="72">
        <f t="shared" si="0"/>
        <v>221.65109350084978</v>
      </c>
      <c r="G14" s="72">
        <f t="shared" si="1"/>
        <v>182.12616272401868</v>
      </c>
      <c r="H14" s="73">
        <f t="shared" si="2"/>
        <v>182.12616272401868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8082782.3200000003</v>
      </c>
      <c r="E15" s="44">
        <v>11274250.98</v>
      </c>
      <c r="F15" s="72">
        <f t="shared" si="0"/>
        <v>71.692410736096633</v>
      </c>
      <c r="G15" s="72">
        <f t="shared" si="1"/>
        <v>53.097890564947733</v>
      </c>
      <c r="H15" s="73">
        <f t="shared" si="2"/>
        <v>53.097890564947733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18789531.02</v>
      </c>
      <c r="E17" s="10">
        <v>16978634.199999999</v>
      </c>
      <c r="F17" s="72">
        <f t="shared" si="0"/>
        <v>110.66573906162604</v>
      </c>
      <c r="G17" s="72">
        <f t="shared" si="1"/>
        <v>82.919377846425419</v>
      </c>
      <c r="H17" s="73">
        <f t="shared" si="2"/>
        <v>82.919377846425419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6773353.2699999996</v>
      </c>
      <c r="E18" s="10">
        <v>6968354.8600000003</v>
      </c>
      <c r="F18" s="72">
        <f t="shared" si="0"/>
        <v>97.201612232474616</v>
      </c>
      <c r="G18" s="72">
        <f t="shared" si="1"/>
        <v>69.828384226804118</v>
      </c>
      <c r="H18" s="73">
        <f t="shared" si="2"/>
        <v>69.828384226804118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32661227.669999998</v>
      </c>
      <c r="E20" s="41">
        <f>E21+E22+E23+E26+E28+E29</f>
        <v>55123884</v>
      </c>
      <c r="F20" s="76">
        <f t="shared" si="0"/>
        <v>59.250592120830959</v>
      </c>
      <c r="G20" s="76">
        <f t="shared" si="1"/>
        <v>51.604144875557857</v>
      </c>
      <c r="H20" s="73">
        <f t="shared" si="2"/>
        <v>51.533082047631929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7850898.0199999996</v>
      </c>
      <c r="E21" s="44">
        <v>15053946.689999999</v>
      </c>
      <c r="F21" s="72">
        <f t="shared" si="0"/>
        <v>52.151759147753431</v>
      </c>
      <c r="G21" s="72">
        <f t="shared" si="1"/>
        <v>51.384030039189156</v>
      </c>
      <c r="H21" s="73">
        <f t="shared" si="2"/>
        <v>51.384030039189156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1969460.52</v>
      </c>
      <c r="E22" s="44">
        <v>2177311.56</v>
      </c>
      <c r="F22" s="72">
        <f t="shared" si="0"/>
        <v>90.453775940086402</v>
      </c>
      <c r="G22" s="72">
        <f t="shared" si="1"/>
        <v>136.76809166666666</v>
      </c>
      <c r="H22" s="73">
        <f t="shared" si="2"/>
        <v>136.76809166666666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14860138.140000001</v>
      </c>
      <c r="E23" s="44">
        <f>E24+E25</f>
        <v>14977661.59</v>
      </c>
      <c r="F23" s="72">
        <f t="shared" si="0"/>
        <v>99.215341798892936</v>
      </c>
      <c r="G23" s="72">
        <f t="shared" si="1"/>
        <v>60.467287094870912</v>
      </c>
      <c r="H23" s="73">
        <f t="shared" si="2"/>
        <v>60.467287094870912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14637424.060000001</v>
      </c>
      <c r="E24" s="44">
        <v>13940029.359999999</v>
      </c>
      <c r="F24" s="72">
        <f t="shared" si="0"/>
        <v>105.0028208835853</v>
      </c>
      <c r="G24" s="72">
        <f t="shared" si="1"/>
        <v>59.561042745824096</v>
      </c>
      <c r="H24" s="73">
        <f t="shared" si="2"/>
        <v>59.561042745824096</v>
      </c>
    </row>
    <row r="25" spans="1:8" ht="15" customHeight="1" outlineLevel="3">
      <c r="A25" s="43" t="s">
        <v>42</v>
      </c>
      <c r="B25" s="77"/>
      <c r="C25" s="77"/>
      <c r="D25" s="66">
        <v>222714.08</v>
      </c>
      <c r="E25" s="44">
        <v>1037632.23</v>
      </c>
      <c r="F25" s="72">
        <f t="shared" si="0"/>
        <v>21.463681790223497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6587725.25</v>
      </c>
      <c r="E26" s="44">
        <v>21845196.620000001</v>
      </c>
      <c r="F26" s="72">
        <f t="shared" si="0"/>
        <v>30.156401723428388</v>
      </c>
      <c r="G26" s="72">
        <f t="shared" si="1"/>
        <v>32.376090066293642</v>
      </c>
      <c r="H26" s="73">
        <f t="shared" si="2"/>
        <v>32.376090066293642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6587725.25</v>
      </c>
      <c r="E27" s="44">
        <v>21827640.620000001</v>
      </c>
      <c r="F27" s="72">
        <f t="shared" si="0"/>
        <v>30.180656556915586</v>
      </c>
      <c r="G27" s="72">
        <f t="shared" si="1"/>
        <v>32.376090066293642</v>
      </c>
      <c r="H27" s="73">
        <f t="shared" si="2"/>
        <v>32.376090066293642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1300072.04</v>
      </c>
      <c r="E28" s="44">
        <v>1067620.74</v>
      </c>
      <c r="F28" s="72">
        <f t="shared" si="0"/>
        <v>121.77283479899425</v>
      </c>
      <c r="G28" s="72">
        <f t="shared" si="1"/>
        <v>78.792244848484856</v>
      </c>
      <c r="H28" s="73">
        <f t="shared" si="2"/>
        <v>78.792244848484856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92933.7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-7299.19</v>
      </c>
      <c r="E30" s="44"/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31184.36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69048.53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2211102067.79</v>
      </c>
      <c r="D33" s="79">
        <f>D34+D39+D40+D41</f>
        <v>1158479074.78</v>
      </c>
      <c r="E33" s="80">
        <f>E34+E39+E40+E41</f>
        <v>1549908463</v>
      </c>
      <c r="F33" s="76">
        <f t="shared" si="0"/>
        <v>74.744999620019499</v>
      </c>
      <c r="G33" s="76">
        <f t="shared" si="1"/>
        <v>55.365089175487178</v>
      </c>
      <c r="H33" s="73">
        <f t="shared" si="2"/>
        <v>52.393740282550674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2211102067.79</v>
      </c>
      <c r="D34" s="79">
        <f>D35+D36+D37+D38</f>
        <v>1160283285.5</v>
      </c>
      <c r="E34" s="80">
        <f>E35+E36+E37+E38</f>
        <v>1549826848.3599999</v>
      </c>
      <c r="F34" s="76">
        <f t="shared" si="0"/>
        <v>74.865349424536802</v>
      </c>
      <c r="G34" s="76">
        <f t="shared" si="1"/>
        <v>55.451314545956762</v>
      </c>
      <c r="H34" s="73">
        <f t="shared" si="2"/>
        <v>52.475338086029879</v>
      </c>
    </row>
    <row r="35" spans="1:8">
      <c r="A35" s="47" t="s">
        <v>57</v>
      </c>
      <c r="B35" s="81"/>
      <c r="C35" s="82">
        <v>2187360</v>
      </c>
      <c r="D35" s="82">
        <v>1275960</v>
      </c>
      <c r="E35" s="48">
        <v>1262967.6399999999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723827224.82000005</v>
      </c>
      <c r="D36" s="82">
        <v>175287098.03999999</v>
      </c>
      <c r="E36" s="48">
        <v>285472543.05000001</v>
      </c>
      <c r="F36" s="72">
        <f t="shared" si="0"/>
        <v>61.402436874392777</v>
      </c>
      <c r="G36" s="72">
        <f t="shared" si="1"/>
        <v>25.322547312468373</v>
      </c>
      <c r="H36" s="73">
        <f t="shared" si="2"/>
        <v>24.21670421191881</v>
      </c>
    </row>
    <row r="37" spans="1:8">
      <c r="A37" s="47" t="s">
        <v>59</v>
      </c>
      <c r="B37" s="81">
        <v>1218611642</v>
      </c>
      <c r="C37" s="82">
        <v>1265413577</v>
      </c>
      <c r="D37" s="82">
        <v>882977082.89999998</v>
      </c>
      <c r="E37" s="48">
        <v>924394516.33000004</v>
      </c>
      <c r="F37" s="72">
        <f t="shared" si="0"/>
        <v>95.519506801659304</v>
      </c>
      <c r="G37" s="72">
        <f t="shared" si="1"/>
        <v>72.457627390695805</v>
      </c>
      <c r="H37" s="73">
        <f t="shared" si="2"/>
        <v>69.777746892311072</v>
      </c>
    </row>
    <row r="38" spans="1:8">
      <c r="A38" s="47" t="s">
        <v>60</v>
      </c>
      <c r="B38" s="81">
        <v>181606912.81</v>
      </c>
      <c r="C38" s="82">
        <v>219673905.97</v>
      </c>
      <c r="D38" s="82">
        <v>100743144.56</v>
      </c>
      <c r="E38" s="48">
        <v>338696821.33999997</v>
      </c>
      <c r="F38" s="72">
        <f t="shared" si="0"/>
        <v>29.744343085779729</v>
      </c>
      <c r="G38" s="72">
        <f t="shared" si="1"/>
        <v>55.473188218005255</v>
      </c>
      <c r="H38" s="73">
        <f t="shared" si="2"/>
        <v>45.860314685604074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48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31422355.260000002</v>
      </c>
      <c r="E42" s="33">
        <v>122010968.31</v>
      </c>
      <c r="F42" s="72">
        <f t="shared" si="0"/>
        <v>25.753713535133571</v>
      </c>
      <c r="G42" s="72">
        <f t="shared" si="1"/>
        <v>-74.993687971360387</v>
      </c>
      <c r="H42" s="73">
        <f t="shared" si="2"/>
        <v>-41.816888113078292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3" sqref="D4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100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88" t="s">
        <v>66</v>
      </c>
      <c r="C3" s="87" t="s">
        <v>67</v>
      </c>
      <c r="D3" s="99"/>
      <c r="E3" s="100"/>
      <c r="F3" s="97"/>
      <c r="G3" s="8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2758295530.0300002</v>
      </c>
      <c r="D4" s="70">
        <f>D5+D33</f>
        <v>1411173532.6200001</v>
      </c>
      <c r="E4" s="71">
        <f>E5+E33</f>
        <v>1727178237.1000001</v>
      </c>
      <c r="F4" s="72">
        <f>D4/E4*100</f>
        <v>81.703989913016486</v>
      </c>
      <c r="G4" s="72">
        <f>D4/B4*100</f>
        <v>52.792140980935542</v>
      </c>
      <c r="H4" s="73">
        <f>D4/C4*100</f>
        <v>51.161070931534724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342015564.21999997</v>
      </c>
      <c r="E5" s="75">
        <f>E6+E20</f>
        <v>334134520.29000002</v>
      </c>
      <c r="F5" s="76">
        <f t="shared" ref="F5:F42" si="0">D5/E5*100</f>
        <v>102.35864403449241</v>
      </c>
      <c r="G5" s="76">
        <f t="shared" ref="G5:G42" si="1">D5/B5*100</f>
        <v>58.903306789972653</v>
      </c>
      <c r="H5" s="73">
        <f t="shared" ref="H5:H42" si="2">D5/C5*100</f>
        <v>58.894454156253609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312877465.41999996</v>
      </c>
      <c r="E6" s="75">
        <f>E7+E10+E11+E17+E18+E19</f>
        <v>290692439.66000003</v>
      </c>
      <c r="F6" s="76">
        <f t="shared" si="0"/>
        <v>107.63178629136279</v>
      </c>
      <c r="G6" s="76">
        <f t="shared" si="1"/>
        <v>60.477279961205134</v>
      </c>
      <c r="H6" s="73">
        <f t="shared" si="2"/>
        <v>60.477279961205134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202234840.58000001</v>
      </c>
      <c r="E7" s="44">
        <f>E8+E9</f>
        <v>173994673.72999999</v>
      </c>
      <c r="F7" s="72">
        <f t="shared" si="0"/>
        <v>116.2304777753268</v>
      </c>
      <c r="G7" s="72">
        <f t="shared" si="1"/>
        <v>59.61283757360011</v>
      </c>
      <c r="H7" s="73">
        <f t="shared" si="2"/>
        <v>59.61283757360011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6275804.2199999997</v>
      </c>
      <c r="E8" s="10">
        <v>8782118.3800000008</v>
      </c>
      <c r="F8" s="72">
        <f t="shared" si="0"/>
        <v>71.461166297783379</v>
      </c>
      <c r="G8" s="72">
        <f t="shared" si="1"/>
        <v>71.491395304727902</v>
      </c>
      <c r="H8" s="73">
        <f t="shared" si="2"/>
        <v>71.491395304727902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195959036.36000001</v>
      </c>
      <c r="E9" s="10">
        <v>165212555.34999999</v>
      </c>
      <c r="F9" s="72">
        <f t="shared" si="0"/>
        <v>118.61025691713569</v>
      </c>
      <c r="G9" s="72">
        <f t="shared" si="1"/>
        <v>59.297301540410515</v>
      </c>
      <c r="H9" s="73">
        <f t="shared" si="2"/>
        <v>59.297301540410515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21165773.050000001</v>
      </c>
      <c r="E10" s="10">
        <v>20513458.98</v>
      </c>
      <c r="F10" s="72">
        <f t="shared" si="0"/>
        <v>103.17993211498843</v>
      </c>
      <c r="G10" s="72">
        <f t="shared" si="1"/>
        <v>64.235331723234594</v>
      </c>
      <c r="H10" s="73">
        <f t="shared" si="2"/>
        <v>64.235331723234594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66719376.129999995</v>
      </c>
      <c r="E11" s="44">
        <f>E12+E13+E14+E15+E16</f>
        <v>75510322.189999998</v>
      </c>
      <c r="F11" s="72">
        <f t="shared" si="0"/>
        <v>88.357954508682781</v>
      </c>
      <c r="G11" s="72">
        <f t="shared" si="1"/>
        <v>59.153821878851012</v>
      </c>
      <c r="H11" s="73">
        <f t="shared" si="2"/>
        <v>59.153821878851012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58750980</v>
      </c>
      <c r="E12" s="44">
        <v>64426808.079999998</v>
      </c>
      <c r="F12" s="72">
        <f t="shared" si="0"/>
        <v>91.190269626655706</v>
      </c>
      <c r="G12" s="72">
        <f t="shared" si="1"/>
        <v>60.318324630859799</v>
      </c>
      <c r="H12" s="73">
        <f t="shared" si="2"/>
        <v>60.318324630859799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-252182.75</v>
      </c>
      <c r="E13" s="44">
        <v>-109582.36</v>
      </c>
      <c r="F13" s="72">
        <f t="shared" si="0"/>
        <v>230.1307892985696</v>
      </c>
      <c r="G13" s="72" t="e">
        <f t="shared" si="1"/>
        <v>#DIV/0!</v>
      </c>
      <c r="H13" s="73" t="e">
        <f t="shared" si="2"/>
        <v>#DIV/0!</v>
      </c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299090.8</v>
      </c>
      <c r="E14" s="44">
        <v>136125.18</v>
      </c>
      <c r="F14" s="72">
        <f t="shared" si="0"/>
        <v>219.71746887680882</v>
      </c>
      <c r="G14" s="72">
        <f t="shared" si="1"/>
        <v>180.53734298321331</v>
      </c>
      <c r="H14" s="73">
        <f t="shared" si="2"/>
        <v>180.53734298321331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7921488.0800000001</v>
      </c>
      <c r="E15" s="44">
        <v>11056971.289999999</v>
      </c>
      <c r="F15" s="72">
        <f t="shared" si="0"/>
        <v>71.642476698517328</v>
      </c>
      <c r="G15" s="72">
        <f t="shared" si="1"/>
        <v>52.038306925897515</v>
      </c>
      <c r="H15" s="73">
        <f t="shared" si="2"/>
        <v>52.038306925897515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/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16922255.149999999</v>
      </c>
      <c r="E17" s="10">
        <v>14610840.24</v>
      </c>
      <c r="F17" s="72">
        <f t="shared" si="0"/>
        <v>115.81986300604432</v>
      </c>
      <c r="G17" s="72">
        <f t="shared" si="1"/>
        <v>74.678972418358342</v>
      </c>
      <c r="H17" s="73">
        <f t="shared" si="2"/>
        <v>74.678972418358342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5835220.5099999998</v>
      </c>
      <c r="E18" s="10">
        <v>6061407.7199999997</v>
      </c>
      <c r="F18" s="72">
        <f t="shared" si="0"/>
        <v>96.268404627300015</v>
      </c>
      <c r="G18" s="72">
        <f t="shared" si="1"/>
        <v>60.1569124742268</v>
      </c>
      <c r="H18" s="73">
        <f t="shared" si="2"/>
        <v>60.1569124742268</v>
      </c>
    </row>
    <row r="19" spans="1:8" ht="25.5" outlineLevel="2">
      <c r="A19" s="43" t="s">
        <v>31</v>
      </c>
      <c r="B19" s="77"/>
      <c r="C19" s="77"/>
      <c r="D19" s="66">
        <v>0</v>
      </c>
      <c r="E19" s="10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29138098.799999997</v>
      </c>
      <c r="E20" s="75">
        <f>E21+E22+E23+E26+E28+E29</f>
        <v>43442080.629999995</v>
      </c>
      <c r="F20" s="76">
        <f t="shared" si="0"/>
        <v>67.07344210368683</v>
      </c>
      <c r="G20" s="76">
        <f t="shared" si="1"/>
        <v>46.037665425989125</v>
      </c>
      <c r="H20" s="73">
        <f t="shared" si="2"/>
        <v>45.974268063157751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6765073.2599999998</v>
      </c>
      <c r="E21" s="44">
        <v>14630047.029999999</v>
      </c>
      <c r="F21" s="72">
        <f t="shared" si="0"/>
        <v>46.240953608199028</v>
      </c>
      <c r="G21" s="72">
        <f t="shared" si="1"/>
        <v>44.27732047004163</v>
      </c>
      <c r="H21" s="73">
        <f t="shared" si="2"/>
        <v>44.27732047004163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1936244.12</v>
      </c>
      <c r="E22" s="44">
        <v>1588385.12</v>
      </c>
      <c r="F22" s="72">
        <f t="shared" si="0"/>
        <v>121.90016738509864</v>
      </c>
      <c r="G22" s="72">
        <f t="shared" si="1"/>
        <v>134.46139722222225</v>
      </c>
      <c r="H22" s="73">
        <f t="shared" si="2"/>
        <v>134.46139722222225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13340581.060000001</v>
      </c>
      <c r="E23" s="44">
        <f>E24+E25</f>
        <v>13474334.030000001</v>
      </c>
      <c r="F23" s="72">
        <f t="shared" si="0"/>
        <v>99.007350050086302</v>
      </c>
      <c r="G23" s="72">
        <f t="shared" si="1"/>
        <v>54.284067709710889</v>
      </c>
      <c r="H23" s="73">
        <f t="shared" si="2"/>
        <v>54.284067709710889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13119866.98</v>
      </c>
      <c r="E24" s="44">
        <v>12528454.800000001</v>
      </c>
      <c r="F24" s="72">
        <f t="shared" si="0"/>
        <v>104.72055165174878</v>
      </c>
      <c r="G24" s="72">
        <f t="shared" si="1"/>
        <v>53.385961547069236</v>
      </c>
      <c r="H24" s="73">
        <f t="shared" si="2"/>
        <v>53.385961547069236</v>
      </c>
    </row>
    <row r="25" spans="1:8" ht="15" customHeight="1" outlineLevel="3">
      <c r="A25" s="43" t="s">
        <v>42</v>
      </c>
      <c r="B25" s="77"/>
      <c r="C25" s="77"/>
      <c r="D25" s="66">
        <v>220714.08</v>
      </c>
      <c r="E25" s="44">
        <v>945879.23</v>
      </c>
      <c r="F25" s="72">
        <f t="shared" si="0"/>
        <v>23.334277040843787</v>
      </c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5882016.6799999997</v>
      </c>
      <c r="E26" s="44">
        <v>12771002.01</v>
      </c>
      <c r="F26" s="72">
        <f t="shared" si="0"/>
        <v>46.057597323955001</v>
      </c>
      <c r="G26" s="72">
        <f t="shared" si="1"/>
        <v>28.90780877710732</v>
      </c>
      <c r="H26" s="73">
        <f t="shared" si="2"/>
        <v>28.90780877710732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5882016.6799999997</v>
      </c>
      <c r="E27" s="44">
        <v>12753446.01</v>
      </c>
      <c r="F27" s="72">
        <f t="shared" si="0"/>
        <v>46.120998790349681</v>
      </c>
      <c r="G27" s="72">
        <f t="shared" si="1"/>
        <v>28.90780877710732</v>
      </c>
      <c r="H27" s="73">
        <f t="shared" si="2"/>
        <v>28.90780877710732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1135204.8899999999</v>
      </c>
      <c r="E28" s="44">
        <v>975975.64</v>
      </c>
      <c r="F28" s="72">
        <f t="shared" si="0"/>
        <v>116.31487953941144</v>
      </c>
      <c r="G28" s="72">
        <f t="shared" si="1"/>
        <v>68.800296363636363</v>
      </c>
      <c r="H28" s="73">
        <f t="shared" si="2"/>
        <v>68.800296363636363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78978.790000000008</v>
      </c>
      <c r="E29" s="44">
        <f>E30+E31</f>
        <v>2336.8000000000002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9807.7800000000007</v>
      </c>
      <c r="E30" s="44">
        <v>190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23389.88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45781.13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2177569264.5100002</v>
      </c>
      <c r="D33" s="79">
        <f>D34+D39+D40+D41</f>
        <v>1069157968.4000001</v>
      </c>
      <c r="E33" s="80">
        <f>E34+E39+E40+E41</f>
        <v>1393043716.8100002</v>
      </c>
      <c r="F33" s="76">
        <f t="shared" si="0"/>
        <v>76.749778596203569</v>
      </c>
      <c r="G33" s="76">
        <f t="shared" si="1"/>
        <v>51.096327548592022</v>
      </c>
      <c r="H33" s="73">
        <f t="shared" si="2"/>
        <v>49.098689342521723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2177569264.5100002</v>
      </c>
      <c r="D34" s="79">
        <f>D35+D36+D37+D38</f>
        <v>1070962179.1200001</v>
      </c>
      <c r="E34" s="80">
        <f>E35+E36+E37+E38</f>
        <v>1392962102.1700001</v>
      </c>
      <c r="F34" s="76">
        <f t="shared" si="0"/>
        <v>76.883798737354141</v>
      </c>
      <c r="G34" s="76">
        <f t="shared" si="1"/>
        <v>51.182552919061607</v>
      </c>
      <c r="H34" s="73">
        <f t="shared" si="2"/>
        <v>49.181543686096688</v>
      </c>
    </row>
    <row r="35" spans="1:8">
      <c r="A35" s="47" t="s">
        <v>57</v>
      </c>
      <c r="B35" s="81"/>
      <c r="C35" s="82">
        <v>2187360</v>
      </c>
      <c r="D35" s="82">
        <v>1093680</v>
      </c>
      <c r="E35" s="48">
        <v>1087933.1200000001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723833834.41999996</v>
      </c>
      <c r="D36" s="82">
        <v>167595105.05000001</v>
      </c>
      <c r="E36" s="48">
        <v>225029039.36000001</v>
      </c>
      <c r="F36" s="72">
        <f t="shared" si="0"/>
        <v>74.477101056225209</v>
      </c>
      <c r="G36" s="72">
        <f t="shared" si="1"/>
        <v>24.211336854913753</v>
      </c>
      <c r="H36" s="73">
        <f t="shared" si="2"/>
        <v>23.153809214278041</v>
      </c>
    </row>
    <row r="37" spans="1:8">
      <c r="A37" s="47" t="s">
        <v>59</v>
      </c>
      <c r="B37" s="81">
        <v>1218611642</v>
      </c>
      <c r="C37" s="82">
        <v>1232610690</v>
      </c>
      <c r="D37" s="82">
        <v>815178883.09000003</v>
      </c>
      <c r="E37" s="48">
        <v>831306776.36000001</v>
      </c>
      <c r="F37" s="72">
        <f t="shared" si="0"/>
        <v>98.05993482446776</v>
      </c>
      <c r="G37" s="72">
        <f t="shared" si="1"/>
        <v>66.894066574985175</v>
      </c>
      <c r="H37" s="73">
        <f t="shared" si="2"/>
        <v>66.134335009702056</v>
      </c>
    </row>
    <row r="38" spans="1:8">
      <c r="A38" s="47" t="s">
        <v>60</v>
      </c>
      <c r="B38" s="81">
        <v>181606912.81</v>
      </c>
      <c r="C38" s="82">
        <v>218937380.09</v>
      </c>
      <c r="D38" s="82">
        <v>87094510.980000004</v>
      </c>
      <c r="E38" s="48">
        <v>335538353.32999998</v>
      </c>
      <c r="F38" s="72">
        <f t="shared" si="0"/>
        <v>25.956648506986941</v>
      </c>
      <c r="G38" s="72">
        <f t="shared" si="1"/>
        <v>47.957706913458544</v>
      </c>
      <c r="H38" s="73">
        <f t="shared" si="2"/>
        <v>39.780557776016821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81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-1834956.72</v>
      </c>
      <c r="E41" s="81">
        <v>-572376.62</v>
      </c>
      <c r="F41" s="72">
        <f t="shared" si="0"/>
        <v>320.58554732721262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20790337.350000001</v>
      </c>
      <c r="E42" s="33">
        <v>91819360.909999996</v>
      </c>
      <c r="F42" s="72">
        <f t="shared" si="0"/>
        <v>22.64265090058554</v>
      </c>
      <c r="G42" s="72">
        <f t="shared" si="1"/>
        <v>-49.618943556085924</v>
      </c>
      <c r="H42" s="73">
        <f t="shared" si="2"/>
        <v>-27.667792678316967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E17" sqref="E17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98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86" t="s">
        <v>66</v>
      </c>
      <c r="C3" s="85" t="s">
        <v>67</v>
      </c>
      <c r="D3" s="99"/>
      <c r="E3" s="100"/>
      <c r="F3" s="97"/>
      <c r="G3" s="85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B5+B33</f>
        <v>2673075019.1199999</v>
      </c>
      <c r="C4" s="69">
        <f>C5+C33</f>
        <v>2749102863.8199997</v>
      </c>
      <c r="D4" s="70">
        <f>D5+D33</f>
        <v>1211692840.2999997</v>
      </c>
      <c r="E4" s="71">
        <f>E5+E33</f>
        <v>1530675285.4100001</v>
      </c>
      <c r="F4" s="72">
        <f>D4/E4*100</f>
        <v>79.160671884464435</v>
      </c>
      <c r="G4" s="72">
        <f>D4/B4*100</f>
        <v>45.32954861472237</v>
      </c>
      <c r="H4" s="73">
        <f>D4/C4*100</f>
        <v>44.075936780928565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580726265.51999998</v>
      </c>
      <c r="D5" s="70">
        <f>D6+D20</f>
        <v>267769609.68999994</v>
      </c>
      <c r="E5" s="75">
        <f>E6+E20</f>
        <v>277775918.10999995</v>
      </c>
      <c r="F5" s="76">
        <f t="shared" ref="F5:F42" si="0">D5/E5*100</f>
        <v>96.397704852140038</v>
      </c>
      <c r="G5" s="76">
        <f t="shared" ref="G5:G42" si="1">D5/B5*100</f>
        <v>46.116367553541224</v>
      </c>
      <c r="H5" s="73">
        <f t="shared" ref="H5:H42" si="2">D5/C5*100</f>
        <v>46.109436681020597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241380547.10999992</v>
      </c>
      <c r="E6" s="75">
        <f>E7+E10+E11+E17+E18+E19</f>
        <v>239258904.82999998</v>
      </c>
      <c r="F6" s="76">
        <f t="shared" si="0"/>
        <v>100.88675582691789</v>
      </c>
      <c r="G6" s="76">
        <f t="shared" si="1"/>
        <v>46.657367622063276</v>
      </c>
      <c r="H6" s="73">
        <f t="shared" si="2"/>
        <v>46.657367622063276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155820045.67999998</v>
      </c>
      <c r="E7" s="44">
        <f>E8+E9</f>
        <v>143740328.70999998</v>
      </c>
      <c r="F7" s="72">
        <f t="shared" si="0"/>
        <v>108.40384676896848</v>
      </c>
      <c r="G7" s="72">
        <f t="shared" si="1"/>
        <v>45.931131585402056</v>
      </c>
      <c r="H7" s="73">
        <f t="shared" si="2"/>
        <v>45.931131585402056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5022943.45</v>
      </c>
      <c r="E8" s="44">
        <v>7075777.4800000004</v>
      </c>
      <c r="F8" s="72">
        <f t="shared" si="0"/>
        <v>70.987866198415276</v>
      </c>
      <c r="G8" s="72">
        <f t="shared" si="1"/>
        <v>57.219317746219275</v>
      </c>
      <c r="H8" s="73">
        <f t="shared" si="2"/>
        <v>57.219317746219275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150797102.22999999</v>
      </c>
      <c r="E9" s="44">
        <v>136664551.22999999</v>
      </c>
      <c r="F9" s="72">
        <f t="shared" si="0"/>
        <v>110.34105104272108</v>
      </c>
      <c r="G9" s="72">
        <f t="shared" si="1"/>
        <v>45.631277885675864</v>
      </c>
      <c r="H9" s="73">
        <f t="shared" si="2"/>
        <v>45.631277885675864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17956044.609999999</v>
      </c>
      <c r="E10" s="44">
        <v>17283271.510000002</v>
      </c>
      <c r="F10" s="72">
        <f t="shared" si="0"/>
        <v>103.89262588168411</v>
      </c>
      <c r="G10" s="72">
        <f t="shared" si="1"/>
        <v>54.494228924964702</v>
      </c>
      <c r="H10" s="73">
        <f t="shared" si="2"/>
        <v>54.494228924964702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50311018.769999996</v>
      </c>
      <c r="E11" s="44">
        <f>E12+E13+E14+E15+E16</f>
        <v>60875104.909999996</v>
      </c>
      <c r="F11" s="72">
        <f t="shared" si="0"/>
        <v>82.646294974574033</v>
      </c>
      <c r="G11" s="72">
        <f t="shared" si="1"/>
        <v>44.606068214206928</v>
      </c>
      <c r="H11" s="73">
        <f t="shared" si="2"/>
        <v>44.606068214206928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43293525.899999999</v>
      </c>
      <c r="E12" s="44">
        <v>49533671.210000001</v>
      </c>
      <c r="F12" s="72">
        <f t="shared" si="0"/>
        <v>87.402215185010917</v>
      </c>
      <c r="G12" s="72">
        <f t="shared" si="1"/>
        <v>44.448500257369943</v>
      </c>
      <c r="H12" s="73">
        <f t="shared" si="2"/>
        <v>44.448500257369943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-290034.64</v>
      </c>
      <c r="E13" s="44">
        <v>769924.08</v>
      </c>
      <c r="F13" s="72">
        <f t="shared" si="0"/>
        <v>-37.670550582078178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277683.93</v>
      </c>
      <c r="E14" s="44">
        <v>83591.58</v>
      </c>
      <c r="F14" s="72"/>
      <c r="G14" s="72">
        <f t="shared" si="1"/>
        <v>167.61571707099182</v>
      </c>
      <c r="H14" s="73">
        <f t="shared" si="2"/>
        <v>167.61571707099182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7029843.5800000001</v>
      </c>
      <c r="E15" s="44">
        <v>10487918.039999999</v>
      </c>
      <c r="F15" s="72">
        <f t="shared" si="0"/>
        <v>67.028017888667648</v>
      </c>
      <c r="G15" s="72">
        <f t="shared" si="1"/>
        <v>46.180863262384683</v>
      </c>
      <c r="H15" s="73">
        <f t="shared" si="2"/>
        <v>46.180863262384683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12203184.539999999</v>
      </c>
      <c r="E17" s="44">
        <v>12173262.140000001</v>
      </c>
      <c r="F17" s="72">
        <f t="shared" si="0"/>
        <v>100.24580428529242</v>
      </c>
      <c r="G17" s="72">
        <f t="shared" si="1"/>
        <v>53.853418093556925</v>
      </c>
      <c r="H17" s="73">
        <f t="shared" si="2"/>
        <v>53.853418093556925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5090253.51</v>
      </c>
      <c r="E18" s="44">
        <v>5185200.76</v>
      </c>
      <c r="F18" s="72">
        <f t="shared" si="0"/>
        <v>98.168879964447115</v>
      </c>
      <c r="G18" s="72">
        <f t="shared" si="1"/>
        <v>52.476840309278352</v>
      </c>
      <c r="H18" s="73">
        <f t="shared" si="2"/>
        <v>52.476840309278352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63379146.699999996</v>
      </c>
      <c r="D20" s="70">
        <f>D21+D22+D23+D26+D28+D29</f>
        <v>26389062.580000002</v>
      </c>
      <c r="E20" s="75">
        <f>E21+E22+E23+E26+E28+E29</f>
        <v>38517013.279999994</v>
      </c>
      <c r="F20" s="76">
        <f t="shared" si="0"/>
        <v>68.512743675539753</v>
      </c>
      <c r="G20" s="76">
        <f t="shared" si="1"/>
        <v>41.694238265247755</v>
      </c>
      <c r="H20" s="73">
        <f t="shared" si="2"/>
        <v>41.636822131592382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6417414.1399999997</v>
      </c>
      <c r="E21" s="44">
        <v>13524430.09</v>
      </c>
      <c r="F21" s="72">
        <f t="shared" si="0"/>
        <v>47.450532830548276</v>
      </c>
      <c r="G21" s="72">
        <f t="shared" si="1"/>
        <v>42.001895847282604</v>
      </c>
      <c r="H21" s="73">
        <f t="shared" si="2"/>
        <v>42.001895847282604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1707443.82</v>
      </c>
      <c r="E22" s="44">
        <v>1203258.73</v>
      </c>
      <c r="F22" s="72">
        <f t="shared" si="0"/>
        <v>141.9016357354831</v>
      </c>
      <c r="G22" s="72">
        <f t="shared" si="1"/>
        <v>118.57248749999999</v>
      </c>
      <c r="H22" s="73">
        <f t="shared" si="2"/>
        <v>118.57248749999999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11898984.65</v>
      </c>
      <c r="E23" s="44">
        <f>E24+E25</f>
        <v>11668850.280000001</v>
      </c>
      <c r="F23" s="72">
        <f t="shared" si="0"/>
        <v>101.9722111817172</v>
      </c>
      <c r="G23" s="72">
        <f t="shared" si="1"/>
        <v>48.418077556916444</v>
      </c>
      <c r="H23" s="73">
        <f t="shared" si="2"/>
        <v>48.418077556916444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11680906.17</v>
      </c>
      <c r="E24" s="44">
        <v>11176806.050000001</v>
      </c>
      <c r="F24" s="72">
        <f t="shared" si="0"/>
        <v>104.51023412005974</v>
      </c>
      <c r="G24" s="72">
        <f t="shared" si="1"/>
        <v>47.5306958963195</v>
      </c>
      <c r="H24" s="73">
        <f t="shared" si="2"/>
        <v>47.5306958963195</v>
      </c>
    </row>
    <row r="25" spans="1:8" ht="15" customHeight="1" outlineLevel="3">
      <c r="A25" s="43" t="s">
        <v>42</v>
      </c>
      <c r="B25" s="77"/>
      <c r="C25" s="77"/>
      <c r="D25" s="66">
        <v>218078.48</v>
      </c>
      <c r="E25" s="44">
        <v>492044.23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5498638.2400000002</v>
      </c>
      <c r="E26" s="44">
        <v>11232098.189999999</v>
      </c>
      <c r="F26" s="72">
        <f t="shared" si="0"/>
        <v>48.954684574387613</v>
      </c>
      <c r="G26" s="72">
        <f t="shared" si="1"/>
        <v>27.023653862948578</v>
      </c>
      <c r="H26" s="73">
        <f t="shared" si="2"/>
        <v>27.023653862948578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5498638.2400000002</v>
      </c>
      <c r="E27" s="44">
        <v>11214542.189999999</v>
      </c>
      <c r="F27" s="72">
        <f t="shared" si="0"/>
        <v>49.031321536273971</v>
      </c>
      <c r="G27" s="72">
        <f t="shared" si="1"/>
        <v>27.023653862948578</v>
      </c>
      <c r="H27" s="73">
        <f t="shared" si="2"/>
        <v>27.023653862948578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841503.02</v>
      </c>
      <c r="E28" s="44">
        <v>876903.3</v>
      </c>
      <c r="F28" s="72">
        <f t="shared" si="0"/>
        <v>95.963034920726145</v>
      </c>
      <c r="G28" s="72">
        <f t="shared" si="1"/>
        <v>51.000183030303035</v>
      </c>
      <c r="H28" s="73">
        <f t="shared" si="2"/>
        <v>51.000183030303035</v>
      </c>
    </row>
    <row r="29" spans="1:8" ht="15" customHeight="1" outlineLevel="2">
      <c r="A29" s="43" t="s">
        <v>50</v>
      </c>
      <c r="B29" s="77">
        <f>B30+B31</f>
        <v>0</v>
      </c>
      <c r="C29" s="77">
        <f>C30+C31+C32</f>
        <v>87277.9</v>
      </c>
      <c r="D29" s="77">
        <f>D30+D31+D32</f>
        <v>25078.71</v>
      </c>
      <c r="E29" s="44">
        <f>E30+E31</f>
        <v>11472.689999999999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-6770.25</v>
      </c>
      <c r="E30" s="44">
        <v>9325.89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19373.84</v>
      </c>
      <c r="E31" s="44">
        <v>2146.8000000000002</v>
      </c>
      <c r="F31" s="72"/>
      <c r="G31" s="72"/>
      <c r="H31" s="73"/>
    </row>
    <row r="32" spans="1:8" ht="15" customHeight="1" outlineLevel="3">
      <c r="A32" s="43" t="s">
        <v>99</v>
      </c>
      <c r="B32" s="77"/>
      <c r="C32" s="77">
        <v>87277.9</v>
      </c>
      <c r="D32" s="66">
        <v>12475.12</v>
      </c>
      <c r="E32" s="89"/>
      <c r="F32" s="72"/>
      <c r="G32" s="72"/>
      <c r="H32" s="73"/>
    </row>
    <row r="33" spans="1:8">
      <c r="A33" s="32" t="s">
        <v>55</v>
      </c>
      <c r="B33" s="79">
        <f>B34+B39+B40+B41</f>
        <v>2092436031.5</v>
      </c>
      <c r="C33" s="79">
        <f>C34+C39+C40+C41</f>
        <v>2168376598.2999997</v>
      </c>
      <c r="D33" s="79">
        <f>D34+D39+D40+D41</f>
        <v>943923230.6099999</v>
      </c>
      <c r="E33" s="80">
        <f>E34+E39+E40+E41</f>
        <v>1252899367.3000002</v>
      </c>
      <c r="F33" s="76">
        <f t="shared" si="0"/>
        <v>75.339109847597399</v>
      </c>
      <c r="G33" s="76">
        <f t="shared" si="1"/>
        <v>45.111210875743318</v>
      </c>
      <c r="H33" s="73">
        <f t="shared" si="2"/>
        <v>43.531332673025183</v>
      </c>
    </row>
    <row r="34" spans="1:8" ht="46.5" customHeight="1">
      <c r="A34" s="46" t="s">
        <v>56</v>
      </c>
      <c r="B34" s="79">
        <f>B35+B36+B37+B38</f>
        <v>2092436031.5</v>
      </c>
      <c r="C34" s="79">
        <f>C35+C36+C37+C38</f>
        <v>2168376598.2999997</v>
      </c>
      <c r="D34" s="79">
        <f>D35+D36+D37+D38</f>
        <v>945602981.68999994</v>
      </c>
      <c r="E34" s="80">
        <f>E35+E36+E37+E38</f>
        <v>1252817752.6600001</v>
      </c>
      <c r="F34" s="76">
        <f t="shared" si="0"/>
        <v>75.478095651365294</v>
      </c>
      <c r="G34" s="76">
        <f t="shared" si="1"/>
        <v>45.191488172382869</v>
      </c>
      <c r="H34" s="73">
        <f t="shared" si="2"/>
        <v>43.608798509970534</v>
      </c>
    </row>
    <row r="35" spans="1:8">
      <c r="A35" s="47" t="s">
        <v>57</v>
      </c>
      <c r="B35" s="81"/>
      <c r="C35" s="82">
        <v>2187360</v>
      </c>
      <c r="D35" s="82">
        <v>911400</v>
      </c>
      <c r="E35" s="48">
        <v>909713.12</v>
      </c>
      <c r="F35" s="72"/>
      <c r="G35" s="72"/>
      <c r="H35" s="73"/>
    </row>
    <row r="36" spans="1:8" ht="26.25">
      <c r="A36" s="47" t="s">
        <v>58</v>
      </c>
      <c r="B36" s="81">
        <v>692217476.69000006</v>
      </c>
      <c r="C36" s="82">
        <v>723682634.62</v>
      </c>
      <c r="D36" s="82">
        <v>146103857.53999999</v>
      </c>
      <c r="E36" s="48">
        <v>162076634.03999999</v>
      </c>
      <c r="F36" s="72">
        <f t="shared" si="0"/>
        <v>90.144923360107555</v>
      </c>
      <c r="G36" s="72">
        <f t="shared" si="1"/>
        <v>21.106640970498145</v>
      </c>
      <c r="H36" s="73">
        <f t="shared" si="2"/>
        <v>20.18894064201471</v>
      </c>
    </row>
    <row r="37" spans="1:8">
      <c r="A37" s="47" t="s">
        <v>59</v>
      </c>
      <c r="B37" s="81">
        <v>1218611642</v>
      </c>
      <c r="C37" s="82">
        <v>1223990690</v>
      </c>
      <c r="D37" s="82">
        <v>728235645.65999997</v>
      </c>
      <c r="E37" s="48">
        <v>763801153.83000004</v>
      </c>
      <c r="F37" s="72">
        <f t="shared" si="0"/>
        <v>95.343616857390089</v>
      </c>
      <c r="G37" s="72">
        <f t="shared" si="1"/>
        <v>59.759452524580425</v>
      </c>
      <c r="H37" s="73">
        <f t="shared" si="2"/>
        <v>59.49682882473558</v>
      </c>
    </row>
    <row r="38" spans="1:8">
      <c r="A38" s="47" t="s">
        <v>60</v>
      </c>
      <c r="B38" s="81">
        <v>181606912.81</v>
      </c>
      <c r="C38" s="82">
        <v>218515913.68000001</v>
      </c>
      <c r="D38" s="82">
        <v>70352078.489999995</v>
      </c>
      <c r="E38" s="48">
        <v>326030251.67000002</v>
      </c>
      <c r="F38" s="72">
        <f t="shared" si="0"/>
        <v>21.578389775071756</v>
      </c>
      <c r="G38" s="72">
        <f t="shared" si="1"/>
        <v>38.738656696181742</v>
      </c>
      <c r="H38" s="73">
        <f t="shared" si="2"/>
        <v>32.195402753606899</v>
      </c>
    </row>
    <row r="39" spans="1:8" ht="26.25">
      <c r="A39" s="47" t="s">
        <v>61</v>
      </c>
      <c r="B39" s="81"/>
      <c r="C39" s="82"/>
      <c r="D39" s="82"/>
      <c r="E39" s="48"/>
      <c r="F39" s="72"/>
      <c r="G39" s="72"/>
      <c r="H39" s="73"/>
    </row>
    <row r="40" spans="1:8" ht="51.75">
      <c r="A40" s="47" t="s">
        <v>62</v>
      </c>
      <c r="B40" s="81"/>
      <c r="C40" s="82"/>
      <c r="D40" s="82">
        <v>30746</v>
      </c>
      <c r="E40" s="48">
        <v>653991.26</v>
      </c>
      <c r="F40" s="72">
        <f t="shared" si="0"/>
        <v>4.7012860691746861</v>
      </c>
      <c r="G40" s="72"/>
      <c r="H40" s="73"/>
    </row>
    <row r="41" spans="1:8" ht="39">
      <c r="A41" s="47" t="s">
        <v>63</v>
      </c>
      <c r="B41" s="81"/>
      <c r="C41" s="82"/>
      <c r="D41" s="82">
        <v>-1710497.08</v>
      </c>
      <c r="E41" s="48">
        <v>-572376.62</v>
      </c>
      <c r="F41" s="72">
        <f t="shared" si="0"/>
        <v>298.84118607080774</v>
      </c>
      <c r="G41" s="72"/>
      <c r="H41" s="73"/>
    </row>
    <row r="42" spans="1:8" s="7" customFormat="1" ht="14.25">
      <c r="A42" s="32" t="s">
        <v>64</v>
      </c>
      <c r="B42" s="79">
        <v>-41900000</v>
      </c>
      <c r="C42" s="79">
        <v>-75142739.400000006</v>
      </c>
      <c r="D42" s="79">
        <v>15095059.859999999</v>
      </c>
      <c r="E42" s="33">
        <v>82033379.629999995</v>
      </c>
      <c r="F42" s="72">
        <f t="shared" si="0"/>
        <v>18.401119066511875</v>
      </c>
      <c r="G42" s="72">
        <f t="shared" si="1"/>
        <v>-36.026395847255365</v>
      </c>
      <c r="H42" s="73">
        <f t="shared" si="2"/>
        <v>-20.088514180519745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A31" sqref="A3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97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8" t="s">
        <v>66</v>
      </c>
      <c r="C3" s="67" t="s">
        <v>67</v>
      </c>
      <c r="D3" s="99"/>
      <c r="E3" s="100"/>
      <c r="F3" s="97"/>
      <c r="G3" s="67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2742636700.9199996</v>
      </c>
      <c r="D4" s="70">
        <f>D5+D32</f>
        <v>971717472.20999992</v>
      </c>
      <c r="E4" s="71">
        <f>E5+E32</f>
        <v>1154670568.5899999</v>
      </c>
      <c r="F4" s="72">
        <f>D4/E4*100</f>
        <v>84.15538584278552</v>
      </c>
      <c r="G4" s="72">
        <f>D4/B4*100</f>
        <v>36.352046435640176</v>
      </c>
      <c r="H4" s="73">
        <f>D4/C4*100</f>
        <v>35.430047001268655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220314283.42999998</v>
      </c>
      <c r="E5" s="75">
        <f>E6+E20</f>
        <v>230735988.91000006</v>
      </c>
      <c r="F5" s="76">
        <f t="shared" ref="F5:F41" si="0">D5/E5*100</f>
        <v>95.483277000162673</v>
      </c>
      <c r="G5" s="76">
        <f t="shared" ref="G5:G41" si="1">D5/B5*100</f>
        <v>37.943418910440954</v>
      </c>
      <c r="H5" s="73">
        <f t="shared" ref="H5:H41" si="2">D5/C5*100</f>
        <v>37.943418910440954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196932011.60999998</v>
      </c>
      <c r="E6" s="75">
        <f>E7+E10+E11+E17+E18+E19</f>
        <v>199728204.22000006</v>
      </c>
      <c r="F6" s="76">
        <f t="shared" si="0"/>
        <v>98.600001126070268</v>
      </c>
      <c r="G6" s="76">
        <f t="shared" si="1"/>
        <v>38.06574047598366</v>
      </c>
      <c r="H6" s="73">
        <f t="shared" si="2"/>
        <v>38.06574047598366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118870791.87</v>
      </c>
      <c r="E7" s="44">
        <f>E8+E9</f>
        <v>115741020.97</v>
      </c>
      <c r="F7" s="72">
        <f t="shared" si="0"/>
        <v>102.70411551044745</v>
      </c>
      <c r="G7" s="72">
        <f t="shared" si="1"/>
        <v>35.039586589870339</v>
      </c>
      <c r="H7" s="73">
        <f t="shared" si="2"/>
        <v>35.039586589870339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4598526.67</v>
      </c>
      <c r="E8" s="44">
        <v>5866820.9100000001</v>
      </c>
      <c r="F8" s="72">
        <f t="shared" si="0"/>
        <v>78.381916553167798</v>
      </c>
      <c r="G8" s="72">
        <f t="shared" si="1"/>
        <v>52.384535345543981</v>
      </c>
      <c r="H8" s="73">
        <f t="shared" si="2"/>
        <v>52.384535345543981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114272265.2</v>
      </c>
      <c r="E9" s="44">
        <v>109874200.06</v>
      </c>
      <c r="F9" s="72">
        <f t="shared" si="0"/>
        <v>104.00281880332081</v>
      </c>
      <c r="G9" s="72">
        <f t="shared" si="1"/>
        <v>34.578844094853459</v>
      </c>
      <c r="H9" s="73">
        <f t="shared" si="2"/>
        <v>34.578844094853459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14873204.57</v>
      </c>
      <c r="E10" s="44">
        <v>14259415.01</v>
      </c>
      <c r="F10" s="72">
        <f t="shared" si="0"/>
        <v>104.30445119641693</v>
      </c>
      <c r="G10" s="72">
        <f t="shared" si="1"/>
        <v>45.138215697795111</v>
      </c>
      <c r="H10" s="73">
        <f t="shared" si="2"/>
        <v>45.138215697795111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48338618.850000001</v>
      </c>
      <c r="E11" s="44">
        <f>E12+E13+E14+E15+E16</f>
        <v>53900192.75</v>
      </c>
      <c r="F11" s="72">
        <f t="shared" si="0"/>
        <v>89.681717974932468</v>
      </c>
      <c r="G11" s="72">
        <f t="shared" si="1"/>
        <v>42.857325940085495</v>
      </c>
      <c r="H11" s="73">
        <f t="shared" si="2"/>
        <v>42.857325940085495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41672725.859999999</v>
      </c>
      <c r="E12" s="44">
        <v>44603702.670000002</v>
      </c>
      <c r="F12" s="72">
        <f t="shared" si="0"/>
        <v>93.428848650335595</v>
      </c>
      <c r="G12" s="72">
        <f t="shared" si="1"/>
        <v>42.784460900504229</v>
      </c>
      <c r="H12" s="73">
        <f t="shared" si="2"/>
        <v>42.784460900504229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-291047.24</v>
      </c>
      <c r="E13" s="44">
        <v>-126562.32</v>
      </c>
      <c r="F13" s="72">
        <f t="shared" si="0"/>
        <v>229.96357841733621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44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6679256.3099999996</v>
      </c>
      <c r="E15" s="44">
        <v>9338362.4900000002</v>
      </c>
      <c r="F15" s="72">
        <f t="shared" si="0"/>
        <v>71.524920104059902</v>
      </c>
      <c r="G15" s="72">
        <f t="shared" si="1"/>
        <v>43.87776468086507</v>
      </c>
      <c r="H15" s="73">
        <f t="shared" si="2"/>
        <v>43.87776468086507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44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10663940.369999999</v>
      </c>
      <c r="E17" s="44">
        <v>11749644.83</v>
      </c>
      <c r="F17" s="72">
        <f t="shared" si="0"/>
        <v>90.759682733320531</v>
      </c>
      <c r="G17" s="72">
        <f t="shared" si="1"/>
        <v>47.060637113857013</v>
      </c>
      <c r="H17" s="73">
        <f t="shared" si="2"/>
        <v>47.060637113857013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4185455.95</v>
      </c>
      <c r="E18" s="44">
        <v>4076193.86</v>
      </c>
      <c r="F18" s="72">
        <f t="shared" si="0"/>
        <v>102.68049297341319</v>
      </c>
      <c r="G18" s="72">
        <f t="shared" si="1"/>
        <v>43.14903041237114</v>
      </c>
      <c r="H18" s="73">
        <f t="shared" si="2"/>
        <v>43.14903041237114</v>
      </c>
    </row>
    <row r="19" spans="1:8" ht="25.5" outlineLevel="2">
      <c r="A19" s="43" t="s">
        <v>31</v>
      </c>
      <c r="B19" s="77"/>
      <c r="C19" s="77"/>
      <c r="D19" s="66">
        <v>0</v>
      </c>
      <c r="E19" s="44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23382271.82</v>
      </c>
      <c r="E20" s="75">
        <f>E21+E22+E23+E26+E28+E29</f>
        <v>31007784.690000001</v>
      </c>
      <c r="F20" s="76">
        <f t="shared" si="0"/>
        <v>75.407746969878744</v>
      </c>
      <c r="G20" s="76">
        <f t="shared" si="1"/>
        <v>36.943563625664346</v>
      </c>
      <c r="H20" s="73">
        <f t="shared" si="2"/>
        <v>36.943563625664346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5432577.5899999999</v>
      </c>
      <c r="E21" s="44">
        <v>9827777.6199999992</v>
      </c>
      <c r="F21" s="72">
        <f t="shared" si="0"/>
        <v>55.27778303555062</v>
      </c>
      <c r="G21" s="72">
        <f t="shared" si="1"/>
        <v>35.556152858394384</v>
      </c>
      <c r="H21" s="73">
        <f t="shared" si="2"/>
        <v>35.556152858394384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1708948.22</v>
      </c>
      <c r="E22" s="44">
        <v>1202736.56</v>
      </c>
      <c r="F22" s="72">
        <f t="shared" si="0"/>
        <v>142.08832398010748</v>
      </c>
      <c r="G22" s="72">
        <f t="shared" si="1"/>
        <v>118.67695972222224</v>
      </c>
      <c r="H22" s="73">
        <f t="shared" si="2"/>
        <v>118.67695972222224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9959179.9400000013</v>
      </c>
      <c r="E23" s="44">
        <f>E24+E25</f>
        <v>9630670.5600000005</v>
      </c>
      <c r="F23" s="72">
        <f t="shared" si="0"/>
        <v>103.41107483589388</v>
      </c>
      <c r="G23" s="72">
        <f t="shared" si="1"/>
        <v>40.524831397123158</v>
      </c>
      <c r="H23" s="73">
        <f t="shared" si="2"/>
        <v>40.524831397123158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9759492.3000000007</v>
      </c>
      <c r="E24" s="44">
        <v>9490697.3100000005</v>
      </c>
      <c r="F24" s="72">
        <f t="shared" si="0"/>
        <v>102.83219431850156</v>
      </c>
      <c r="G24" s="72">
        <f t="shared" si="1"/>
        <v>39.71228377855995</v>
      </c>
      <c r="H24" s="73">
        <f t="shared" si="2"/>
        <v>39.71228377855995</v>
      </c>
    </row>
    <row r="25" spans="1:8" ht="15" customHeight="1" outlineLevel="3">
      <c r="A25" s="43" t="s">
        <v>42</v>
      </c>
      <c r="B25" s="77"/>
      <c r="C25" s="77"/>
      <c r="D25" s="66">
        <v>199687.64</v>
      </c>
      <c r="E25" s="44">
        <v>139973.25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5131311.82</v>
      </c>
      <c r="E26" s="44">
        <v>9582915.3699999992</v>
      </c>
      <c r="F26" s="72">
        <f t="shared" si="0"/>
        <v>53.546458691098728</v>
      </c>
      <c r="G26" s="72">
        <f t="shared" si="1"/>
        <v>25.218388341644509</v>
      </c>
      <c r="H26" s="73">
        <f t="shared" si="2"/>
        <v>25.218388341644509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5131311.82</v>
      </c>
      <c r="E27" s="44">
        <v>9565359.3699999992</v>
      </c>
      <c r="F27" s="72">
        <f t="shared" si="0"/>
        <v>53.644736402621959</v>
      </c>
      <c r="G27" s="72">
        <f t="shared" si="1"/>
        <v>25.218388341644509</v>
      </c>
      <c r="H27" s="73">
        <f t="shared" si="2"/>
        <v>25.218388341644509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761662.16</v>
      </c>
      <c r="E28" s="44">
        <v>761537.78</v>
      </c>
      <c r="F28" s="72">
        <f t="shared" si="0"/>
        <v>100.0163327418897</v>
      </c>
      <c r="G28" s="72">
        <f t="shared" si="1"/>
        <v>46.16134303030303</v>
      </c>
      <c r="H28" s="73">
        <f t="shared" si="2"/>
        <v>46.16134303030303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388592.08999999997</v>
      </c>
      <c r="E29" s="44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375361.87</v>
      </c>
      <c r="E30" s="44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13230.22</v>
      </c>
      <c r="E31" s="44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2161997713.2999997</v>
      </c>
      <c r="D32" s="79">
        <f>D33+D38+D39+D40</f>
        <v>751403188.77999997</v>
      </c>
      <c r="E32" s="80">
        <f>E33+E38+E39+E40</f>
        <v>923934579.67999995</v>
      </c>
      <c r="F32" s="76">
        <f t="shared" si="0"/>
        <v>81.326449437604623</v>
      </c>
      <c r="G32" s="76">
        <f t="shared" si="1"/>
        <v>35.910449708770464</v>
      </c>
      <c r="H32" s="73">
        <f t="shared" si="2"/>
        <v>34.755040866027734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2161997713.2999997</v>
      </c>
      <c r="D33" s="79">
        <f>D34+D35+D36+D37</f>
        <v>753082939.86000001</v>
      </c>
      <c r="E33" s="80">
        <f>E34+E35+E36+E37</f>
        <v>923852965.03999996</v>
      </c>
      <c r="F33" s="76">
        <f t="shared" si="0"/>
        <v>81.51545412070999</v>
      </c>
      <c r="G33" s="76">
        <f t="shared" si="1"/>
        <v>35.990727005410008</v>
      </c>
      <c r="H33" s="73">
        <f t="shared" si="2"/>
        <v>34.832735262726985</v>
      </c>
    </row>
    <row r="34" spans="1:8">
      <c r="A34" s="47" t="s">
        <v>57</v>
      </c>
      <c r="B34" s="81"/>
      <c r="C34" s="82">
        <v>2187360</v>
      </c>
      <c r="D34" s="82">
        <v>729120</v>
      </c>
      <c r="E34" s="48">
        <v>729120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717492487.62</v>
      </c>
      <c r="D35" s="82">
        <v>129312549.09999999</v>
      </c>
      <c r="E35" s="48">
        <v>78681375.890000001</v>
      </c>
      <c r="F35" s="72">
        <f t="shared" si="0"/>
        <v>164.34962866026211</v>
      </c>
      <c r="G35" s="72">
        <f t="shared" si="1"/>
        <v>18.68091365134816</v>
      </c>
      <c r="H35" s="73">
        <f t="shared" si="2"/>
        <v>18.022843629895512</v>
      </c>
    </row>
    <row r="36" spans="1:8">
      <c r="A36" s="47" t="s">
        <v>59</v>
      </c>
      <c r="B36" s="81">
        <v>1218611642</v>
      </c>
      <c r="C36" s="82">
        <v>1223990690</v>
      </c>
      <c r="D36" s="82">
        <v>598724708.73000002</v>
      </c>
      <c r="E36" s="48">
        <v>571493393.54999995</v>
      </c>
      <c r="F36" s="72">
        <f t="shared" si="0"/>
        <v>104.76493962788349</v>
      </c>
      <c r="G36" s="72">
        <f t="shared" si="1"/>
        <v>49.13170760024628</v>
      </c>
      <c r="H36" s="73">
        <f t="shared" si="2"/>
        <v>48.915789443627219</v>
      </c>
    </row>
    <row r="37" spans="1:8">
      <c r="A37" s="47" t="s">
        <v>60</v>
      </c>
      <c r="B37" s="81">
        <v>181606912.81</v>
      </c>
      <c r="C37" s="82">
        <v>218327175.68000001</v>
      </c>
      <c r="D37" s="82">
        <v>24316562.030000001</v>
      </c>
      <c r="E37" s="48">
        <v>272949075.60000002</v>
      </c>
      <c r="F37" s="72">
        <f t="shared" si="0"/>
        <v>8.908827398131697</v>
      </c>
      <c r="G37" s="72">
        <f t="shared" si="1"/>
        <v>13.389667636407854</v>
      </c>
      <c r="H37" s="73">
        <f t="shared" si="2"/>
        <v>11.137670770605554</v>
      </c>
    </row>
    <row r="38" spans="1:8" ht="26.25">
      <c r="A38" s="47" t="s">
        <v>61</v>
      </c>
      <c r="B38" s="81"/>
      <c r="C38" s="82"/>
      <c r="D38" s="82"/>
      <c r="E38" s="48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48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48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-30858515.050000001</v>
      </c>
      <c r="E41" s="33">
        <v>88289912</v>
      </c>
      <c r="F41" s="72">
        <f t="shared" si="0"/>
        <v>-34.951348745256425</v>
      </c>
      <c r="G41" s="72">
        <f t="shared" si="1"/>
        <v>73.648007279236282</v>
      </c>
      <c r="H41" s="73">
        <f t="shared" si="2"/>
        <v>41.066529243409505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L15" sqref="L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96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5" t="s">
        <v>66</v>
      </c>
      <c r="C3" s="64" t="s">
        <v>67</v>
      </c>
      <c r="D3" s="99"/>
      <c r="E3" s="100"/>
      <c r="F3" s="97"/>
      <c r="G3" s="64" t="s">
        <v>72</v>
      </c>
      <c r="H3" s="36" t="s">
        <v>73</v>
      </c>
    </row>
    <row r="4" spans="1:8" s="7" customFormat="1" ht="15" customHeight="1">
      <c r="A4" s="37" t="s">
        <v>4</v>
      </c>
      <c r="B4" s="69">
        <f>B5+B32</f>
        <v>2673075019.1199999</v>
      </c>
      <c r="C4" s="69">
        <f>C5+C32</f>
        <v>2737176015.8199997</v>
      </c>
      <c r="D4" s="70">
        <f>D5+D32</f>
        <v>758498651.92999995</v>
      </c>
      <c r="E4" s="71">
        <f>E5+E32</f>
        <v>1023926893.72</v>
      </c>
      <c r="F4" s="72">
        <f>D4/E4*100</f>
        <v>74.077422575973145</v>
      </c>
      <c r="G4" s="72">
        <f>D4/B4*100</f>
        <v>28.375509348020632</v>
      </c>
      <c r="H4" s="73">
        <f>D4/C4*100</f>
        <v>27.710992919202894</v>
      </c>
    </row>
    <row r="5" spans="1:8" s="7" customFormat="1" ht="15" customHeight="1" outlineLevel="1">
      <c r="A5" s="37" t="s">
        <v>6</v>
      </c>
      <c r="B5" s="74">
        <f>B6+B20</f>
        <v>580638987.62</v>
      </c>
      <c r="C5" s="74">
        <f>C6+C20</f>
        <v>580638987.62</v>
      </c>
      <c r="D5" s="70">
        <f>D6+D20</f>
        <v>163254274.28</v>
      </c>
      <c r="E5" s="75">
        <f>E6+E20</f>
        <v>180415846.31</v>
      </c>
      <c r="F5" s="76">
        <f t="shared" ref="F5:F41" si="0">D5/E5*100</f>
        <v>90.487769017521842</v>
      </c>
      <c r="G5" s="76">
        <f t="shared" ref="G5:G41" si="1">D5/B5*100</f>
        <v>28.11631284856848</v>
      </c>
      <c r="H5" s="73">
        <f t="shared" ref="H5:H41" si="2">D5/C5*100</f>
        <v>28.11631284856848</v>
      </c>
    </row>
    <row r="6" spans="1:8" s="7" customFormat="1" ht="15" customHeight="1" outlineLevel="1">
      <c r="A6" s="37" t="s">
        <v>7</v>
      </c>
      <c r="B6" s="74">
        <f>B7+B10+B11+B17+B18+B19</f>
        <v>517347118.81999999</v>
      </c>
      <c r="C6" s="74">
        <f>C7+C10+C11+C17+C18+C19</f>
        <v>517347118.81999999</v>
      </c>
      <c r="D6" s="70">
        <f>D7+D10+D11+D17+D18+D19</f>
        <v>145619656.46000001</v>
      </c>
      <c r="E6" s="75">
        <f>E7+E10+E11+E17+E18+E19</f>
        <v>158930802.89000002</v>
      </c>
      <c r="F6" s="76">
        <f t="shared" si="0"/>
        <v>91.624564786718537</v>
      </c>
      <c r="G6" s="76">
        <f t="shared" si="1"/>
        <v>28.147379421410346</v>
      </c>
      <c r="H6" s="73">
        <f t="shared" si="2"/>
        <v>28.147379421410346</v>
      </c>
    </row>
    <row r="7" spans="1:8" ht="15" customHeight="1" outlineLevel="2">
      <c r="A7" s="43" t="s">
        <v>9</v>
      </c>
      <c r="B7" s="77">
        <f>B8+B9</f>
        <v>339247130</v>
      </c>
      <c r="C7" s="77">
        <f>C8+C9</f>
        <v>339247130</v>
      </c>
      <c r="D7" s="66">
        <f>D8+D9</f>
        <v>84591560.120000005</v>
      </c>
      <c r="E7" s="78">
        <f>E8+E9</f>
        <v>93630572.950000003</v>
      </c>
      <c r="F7" s="72">
        <f t="shared" si="0"/>
        <v>90.346088307259478</v>
      </c>
      <c r="G7" s="72">
        <f t="shared" si="1"/>
        <v>24.935084968883896</v>
      </c>
      <c r="H7" s="73">
        <f t="shared" si="2"/>
        <v>24.935084968883896</v>
      </c>
    </row>
    <row r="8" spans="1:8" ht="15" customHeight="1" outlineLevel="3">
      <c r="A8" s="43" t="s">
        <v>11</v>
      </c>
      <c r="B8" s="77">
        <v>8778405</v>
      </c>
      <c r="C8" s="77">
        <v>8778405</v>
      </c>
      <c r="D8" s="66">
        <v>3956681.94</v>
      </c>
      <c r="E8" s="78">
        <v>5152411.16</v>
      </c>
      <c r="F8" s="72">
        <f t="shared" si="0"/>
        <v>76.792822178422568</v>
      </c>
      <c r="G8" s="72">
        <f t="shared" si="1"/>
        <v>45.07290265144978</v>
      </c>
      <c r="H8" s="73">
        <f t="shared" si="2"/>
        <v>45.07290265144978</v>
      </c>
    </row>
    <row r="9" spans="1:8" ht="15" customHeight="1" outlineLevel="3">
      <c r="A9" s="43" t="s">
        <v>13</v>
      </c>
      <c r="B9" s="77">
        <v>330468725</v>
      </c>
      <c r="C9" s="77">
        <v>330468725</v>
      </c>
      <c r="D9" s="66">
        <v>80634878.180000007</v>
      </c>
      <c r="E9" s="78">
        <v>88478161.790000007</v>
      </c>
      <c r="F9" s="72">
        <f t="shared" si="0"/>
        <v>91.135345206859313</v>
      </c>
      <c r="G9" s="72">
        <f t="shared" si="1"/>
        <v>24.400154108380452</v>
      </c>
      <c r="H9" s="73">
        <f t="shared" si="2"/>
        <v>24.400154108380452</v>
      </c>
    </row>
    <row r="10" spans="1:8" ht="25.5" outlineLevel="2">
      <c r="A10" s="43" t="s">
        <v>15</v>
      </c>
      <c r="B10" s="77">
        <v>32950360</v>
      </c>
      <c r="C10" s="77">
        <v>32950360</v>
      </c>
      <c r="D10" s="66">
        <v>11878955.66</v>
      </c>
      <c r="E10" s="78">
        <v>10333827</v>
      </c>
      <c r="F10" s="72">
        <f t="shared" si="0"/>
        <v>114.95214367339419</v>
      </c>
      <c r="G10" s="72">
        <f t="shared" si="1"/>
        <v>36.051064874556758</v>
      </c>
      <c r="H10" s="73">
        <f t="shared" si="2"/>
        <v>36.051064874556758</v>
      </c>
    </row>
    <row r="11" spans="1:8" ht="15" customHeight="1" outlineLevel="2">
      <c r="A11" s="43" t="s">
        <v>17</v>
      </c>
      <c r="B11" s="77">
        <f>B12+B13+B14+B15+B16</f>
        <v>112789628.81999999</v>
      </c>
      <c r="C11" s="77">
        <f>C12+C13+C14+C15+C16</f>
        <v>112789628.81999999</v>
      </c>
      <c r="D11" s="66">
        <f>D12+D13+D14+D15+D16</f>
        <v>35294465.589999996</v>
      </c>
      <c r="E11" s="78">
        <f>E12+E13+E14+E15+E16</f>
        <v>42035820.159999996</v>
      </c>
      <c r="F11" s="72">
        <f t="shared" si="0"/>
        <v>83.962833259014488</v>
      </c>
      <c r="G11" s="72">
        <f t="shared" si="1"/>
        <v>31.29229695961331</v>
      </c>
      <c r="H11" s="73">
        <f t="shared" si="2"/>
        <v>31.29229695961331</v>
      </c>
    </row>
    <row r="12" spans="1:8" ht="25.5" customHeight="1" outlineLevel="3">
      <c r="A12" s="43" t="s">
        <v>19</v>
      </c>
      <c r="B12" s="77">
        <v>97401544.819999993</v>
      </c>
      <c r="C12" s="77">
        <v>97401544.819999993</v>
      </c>
      <c r="D12" s="66">
        <v>36393310.539999999</v>
      </c>
      <c r="E12" s="78">
        <v>33843718.07</v>
      </c>
      <c r="F12" s="72">
        <f t="shared" si="0"/>
        <v>107.53342899478892</v>
      </c>
      <c r="G12" s="72">
        <f t="shared" si="1"/>
        <v>37.364202597870047</v>
      </c>
      <c r="H12" s="73">
        <f t="shared" si="2"/>
        <v>37.364202597870047</v>
      </c>
    </row>
    <row r="13" spans="1:8" ht="15" customHeight="1" outlineLevel="3">
      <c r="A13" s="43" t="s">
        <v>21</v>
      </c>
      <c r="B13" s="77">
        <v>0</v>
      </c>
      <c r="C13" s="77">
        <v>0</v>
      </c>
      <c r="D13" s="66">
        <v>-295610.28000000003</v>
      </c>
      <c r="E13" s="78">
        <v>-143713.74</v>
      </c>
      <c r="F13" s="72">
        <f t="shared" si="0"/>
        <v>205.69381883736381</v>
      </c>
      <c r="G13" s="72"/>
      <c r="H13" s="73"/>
    </row>
    <row r="14" spans="1:8" ht="15" customHeight="1" outlineLevel="3">
      <c r="A14" s="43" t="s">
        <v>23</v>
      </c>
      <c r="B14" s="77">
        <v>165667</v>
      </c>
      <c r="C14" s="77">
        <v>165667</v>
      </c>
      <c r="D14" s="66">
        <v>277683.92</v>
      </c>
      <c r="E14" s="78">
        <v>84689.91</v>
      </c>
      <c r="F14" s="72"/>
      <c r="G14" s="72">
        <f t="shared" si="1"/>
        <v>167.61571103478664</v>
      </c>
      <c r="H14" s="73">
        <f t="shared" si="2"/>
        <v>167.61571103478664</v>
      </c>
    </row>
    <row r="15" spans="1:8" ht="15" customHeight="1" outlineLevel="3">
      <c r="A15" s="43" t="s">
        <v>25</v>
      </c>
      <c r="B15" s="77">
        <v>15222417</v>
      </c>
      <c r="C15" s="77">
        <v>15222417</v>
      </c>
      <c r="D15" s="66">
        <v>-1080918.5900000001</v>
      </c>
      <c r="E15" s="78">
        <v>8251125.9199999999</v>
      </c>
      <c r="F15" s="72">
        <f t="shared" si="0"/>
        <v>-13.100255655776008</v>
      </c>
      <c r="G15" s="72">
        <f t="shared" si="1"/>
        <v>-7.1008341842166072</v>
      </c>
      <c r="H15" s="73">
        <f t="shared" si="2"/>
        <v>-7.1008341842166072</v>
      </c>
    </row>
    <row r="16" spans="1:8" ht="15" customHeight="1" outlineLevel="3">
      <c r="A16" s="43" t="s">
        <v>26</v>
      </c>
      <c r="B16" s="77">
        <v>0</v>
      </c>
      <c r="C16" s="77">
        <v>0</v>
      </c>
      <c r="D16" s="66">
        <v>0</v>
      </c>
      <c r="E16" s="78">
        <v>0</v>
      </c>
      <c r="F16" s="72"/>
      <c r="G16" s="72"/>
      <c r="H16" s="73"/>
    </row>
    <row r="17" spans="1:8" ht="15" customHeight="1" outlineLevel="2">
      <c r="A17" s="43" t="s">
        <v>28</v>
      </c>
      <c r="B17" s="77">
        <v>22660000</v>
      </c>
      <c r="C17" s="77">
        <v>22660000</v>
      </c>
      <c r="D17" s="66">
        <v>10510838.34</v>
      </c>
      <c r="E17" s="78">
        <v>9859007.6300000008</v>
      </c>
      <c r="F17" s="72">
        <f t="shared" si="0"/>
        <v>106.6115245515841</v>
      </c>
      <c r="G17" s="72">
        <f t="shared" si="1"/>
        <v>46.384988261253305</v>
      </c>
      <c r="H17" s="73">
        <f t="shared" si="2"/>
        <v>46.384988261253305</v>
      </c>
    </row>
    <row r="18" spans="1:8" ht="15" customHeight="1" outlineLevel="2">
      <c r="A18" s="43" t="s">
        <v>30</v>
      </c>
      <c r="B18" s="77">
        <v>9700000</v>
      </c>
      <c r="C18" s="77">
        <v>9700000</v>
      </c>
      <c r="D18" s="66">
        <v>3343836.75</v>
      </c>
      <c r="E18" s="78">
        <v>3069838.35</v>
      </c>
      <c r="F18" s="72">
        <f t="shared" si="0"/>
        <v>108.92549928565455</v>
      </c>
      <c r="G18" s="72">
        <f t="shared" si="1"/>
        <v>34.472543814432989</v>
      </c>
      <c r="H18" s="73">
        <f t="shared" si="2"/>
        <v>34.472543814432989</v>
      </c>
    </row>
    <row r="19" spans="1:8" ht="25.5" outlineLevel="2">
      <c r="A19" s="43" t="s">
        <v>31</v>
      </c>
      <c r="B19" s="77"/>
      <c r="C19" s="77"/>
      <c r="D19" s="66">
        <v>0</v>
      </c>
      <c r="E19" s="78">
        <v>1736.8</v>
      </c>
      <c r="F19" s="72"/>
      <c r="G19" s="72"/>
      <c r="H19" s="73"/>
    </row>
    <row r="20" spans="1:8" s="7" customFormat="1" ht="14.25" outlineLevel="2">
      <c r="A20" s="37" t="s">
        <v>32</v>
      </c>
      <c r="B20" s="74">
        <f>B21+B22+B23+B26+B28+B29</f>
        <v>63291868.799999997</v>
      </c>
      <c r="C20" s="74">
        <f>C21+C22+C23+C26+C28+C29</f>
        <v>63291868.799999997</v>
      </c>
      <c r="D20" s="70">
        <f>D21+D22+D23+D26+D28+D29</f>
        <v>17634617.82</v>
      </c>
      <c r="E20" s="75">
        <f>E21+E22+E23+E26+E28+E29</f>
        <v>21485043.420000002</v>
      </c>
      <c r="F20" s="76">
        <f t="shared" si="0"/>
        <v>82.078576595215452</v>
      </c>
      <c r="G20" s="76">
        <f t="shared" si="1"/>
        <v>27.862374984889055</v>
      </c>
      <c r="H20" s="73">
        <f t="shared" si="2"/>
        <v>27.862374984889055</v>
      </c>
    </row>
    <row r="21" spans="1:8" ht="25.5" outlineLevel="2">
      <c r="A21" s="43" t="s">
        <v>34</v>
      </c>
      <c r="B21" s="77">
        <v>15278867.800000001</v>
      </c>
      <c r="C21" s="77">
        <v>15278867.800000001</v>
      </c>
      <c r="D21" s="66">
        <v>4498343.7300000004</v>
      </c>
      <c r="E21" s="78">
        <v>7596192.5999999996</v>
      </c>
      <c r="F21" s="72">
        <f t="shared" si="0"/>
        <v>59.218400149569675</v>
      </c>
      <c r="G21" s="72">
        <f t="shared" si="1"/>
        <v>29.441603847112287</v>
      </c>
      <c r="H21" s="73">
        <f t="shared" si="2"/>
        <v>29.441603847112287</v>
      </c>
    </row>
    <row r="22" spans="1:8" outlineLevel="2">
      <c r="A22" s="43" t="s">
        <v>36</v>
      </c>
      <c r="B22" s="77">
        <v>1440000</v>
      </c>
      <c r="C22" s="77">
        <v>1440000</v>
      </c>
      <c r="D22" s="66">
        <v>1708760.66</v>
      </c>
      <c r="E22" s="78">
        <v>1126149.8799999999</v>
      </c>
      <c r="F22" s="72">
        <f t="shared" si="0"/>
        <v>151.73474600023934</v>
      </c>
      <c r="G22" s="72">
        <f t="shared" si="1"/>
        <v>118.66393472222221</v>
      </c>
      <c r="H22" s="73">
        <f t="shared" si="2"/>
        <v>118.66393472222221</v>
      </c>
    </row>
    <row r="23" spans="1:8" ht="25.5" outlineLevel="2">
      <c r="A23" s="43" t="s">
        <v>38</v>
      </c>
      <c r="B23" s="77">
        <f>B24+B25</f>
        <v>24575500</v>
      </c>
      <c r="C23" s="77">
        <f>C24+C25</f>
        <v>24575500</v>
      </c>
      <c r="D23" s="66">
        <f>D24+D25</f>
        <v>7778026.5899999999</v>
      </c>
      <c r="E23" s="78">
        <f>E24+E25</f>
        <v>7341889.1699999999</v>
      </c>
      <c r="F23" s="72">
        <f t="shared" si="0"/>
        <v>105.94039776277364</v>
      </c>
      <c r="G23" s="72">
        <f t="shared" si="1"/>
        <v>31.649515126853977</v>
      </c>
      <c r="H23" s="73">
        <f t="shared" si="2"/>
        <v>31.649515126853977</v>
      </c>
    </row>
    <row r="24" spans="1:8" ht="15" customHeight="1" outlineLevel="3">
      <c r="A24" s="43" t="s">
        <v>40</v>
      </c>
      <c r="B24" s="77">
        <v>24575500</v>
      </c>
      <c r="C24" s="77">
        <v>24575500</v>
      </c>
      <c r="D24" s="66">
        <v>7584338.9500000002</v>
      </c>
      <c r="E24" s="78">
        <v>7293534.7199999997</v>
      </c>
      <c r="F24" s="72">
        <f t="shared" si="0"/>
        <v>103.98715082828865</v>
      </c>
      <c r="G24" s="72">
        <f t="shared" si="1"/>
        <v>30.861382067506256</v>
      </c>
      <c r="H24" s="73">
        <f t="shared" si="2"/>
        <v>30.861382067506256</v>
      </c>
    </row>
    <row r="25" spans="1:8" ht="15" customHeight="1" outlineLevel="3">
      <c r="A25" s="43" t="s">
        <v>42</v>
      </c>
      <c r="B25" s="77"/>
      <c r="C25" s="77"/>
      <c r="D25" s="66">
        <v>193687.64</v>
      </c>
      <c r="E25" s="78">
        <v>48354.45</v>
      </c>
      <c r="F25" s="72"/>
      <c r="G25" s="72"/>
      <c r="H25" s="73"/>
    </row>
    <row r="26" spans="1:8" ht="25.5" customHeight="1" outlineLevel="2">
      <c r="A26" s="43" t="s">
        <v>44</v>
      </c>
      <c r="B26" s="77">
        <v>20347501</v>
      </c>
      <c r="C26" s="77">
        <v>20347501</v>
      </c>
      <c r="D26" s="66">
        <v>3253576.42</v>
      </c>
      <c r="E26" s="78">
        <v>4700239.4000000004</v>
      </c>
      <c r="F26" s="72">
        <f t="shared" si="0"/>
        <v>69.221504334438791</v>
      </c>
      <c r="G26" s="72">
        <f t="shared" si="1"/>
        <v>15.990054110330304</v>
      </c>
      <c r="H26" s="73">
        <f t="shared" si="2"/>
        <v>15.990054110330304</v>
      </c>
    </row>
    <row r="27" spans="1:8" ht="25.5" outlineLevel="3">
      <c r="A27" s="43" t="s">
        <v>46</v>
      </c>
      <c r="B27" s="77">
        <v>20347501</v>
      </c>
      <c r="C27" s="77">
        <v>20347501</v>
      </c>
      <c r="D27" s="66">
        <v>3253576.42</v>
      </c>
      <c r="E27" s="78">
        <v>4682683.4000000004</v>
      </c>
      <c r="F27" s="72">
        <f t="shared" si="0"/>
        <v>69.481024918319264</v>
      </c>
      <c r="G27" s="72">
        <f t="shared" si="1"/>
        <v>15.990054110330304</v>
      </c>
      <c r="H27" s="73">
        <f t="shared" si="2"/>
        <v>15.990054110330304</v>
      </c>
    </row>
    <row r="28" spans="1:8" outlineLevel="2">
      <c r="A28" s="43" t="s">
        <v>48</v>
      </c>
      <c r="B28" s="77">
        <v>1650000</v>
      </c>
      <c r="C28" s="77">
        <v>1650000</v>
      </c>
      <c r="D28" s="66">
        <v>393987.39</v>
      </c>
      <c r="E28" s="78">
        <v>718425.57</v>
      </c>
      <c r="F28" s="72">
        <f t="shared" si="0"/>
        <v>54.840390772839562</v>
      </c>
      <c r="G28" s="72">
        <f t="shared" si="1"/>
        <v>23.878023636363636</v>
      </c>
      <c r="H28" s="73">
        <f t="shared" si="2"/>
        <v>23.878023636363636</v>
      </c>
    </row>
    <row r="29" spans="1:8" ht="15" customHeight="1" outlineLevel="2">
      <c r="A29" s="43" t="s">
        <v>50</v>
      </c>
      <c r="B29" s="77">
        <f>B30+B31</f>
        <v>0</v>
      </c>
      <c r="C29" s="77">
        <f>C30+C31</f>
        <v>0</v>
      </c>
      <c r="D29" s="66">
        <f>D30+D31</f>
        <v>1923.0299999999988</v>
      </c>
      <c r="E29" s="78">
        <f>E30+E31</f>
        <v>2146.8000000000002</v>
      </c>
      <c r="F29" s="72"/>
      <c r="G29" s="72"/>
      <c r="H29" s="73"/>
    </row>
    <row r="30" spans="1:8" ht="15" customHeight="1" outlineLevel="3">
      <c r="A30" s="43" t="s">
        <v>52</v>
      </c>
      <c r="B30" s="77"/>
      <c r="C30" s="77"/>
      <c r="D30" s="66">
        <v>-8307.19</v>
      </c>
      <c r="E30" s="78">
        <v>0</v>
      </c>
      <c r="F30" s="72"/>
      <c r="G30" s="72"/>
      <c r="H30" s="73"/>
    </row>
    <row r="31" spans="1:8" ht="15" customHeight="1" outlineLevel="3">
      <c r="A31" s="43" t="s">
        <v>54</v>
      </c>
      <c r="B31" s="77"/>
      <c r="C31" s="77"/>
      <c r="D31" s="66">
        <v>10230.219999999999</v>
      </c>
      <c r="E31" s="78">
        <v>2146.8000000000002</v>
      </c>
      <c r="F31" s="72"/>
      <c r="G31" s="72"/>
      <c r="H31" s="73"/>
    </row>
    <row r="32" spans="1:8">
      <c r="A32" s="32" t="s">
        <v>55</v>
      </c>
      <c r="B32" s="79">
        <f>B33+B38+B39+B40</f>
        <v>2092436031.5</v>
      </c>
      <c r="C32" s="79">
        <f>C33+C38+C39+C40</f>
        <v>2156537028.1999998</v>
      </c>
      <c r="D32" s="79">
        <f>D33+D38+D39+D40</f>
        <v>595244377.64999998</v>
      </c>
      <c r="E32" s="80">
        <f>E33+E38+E39+E40</f>
        <v>843511047.40999997</v>
      </c>
      <c r="F32" s="76">
        <f t="shared" si="0"/>
        <v>70.567466718746303</v>
      </c>
      <c r="G32" s="76">
        <f t="shared" si="1"/>
        <v>28.447434888764008</v>
      </c>
      <c r="H32" s="73">
        <f t="shared" si="2"/>
        <v>27.601862145943933</v>
      </c>
    </row>
    <row r="33" spans="1:8" ht="46.5" customHeight="1">
      <c r="A33" s="46" t="s">
        <v>56</v>
      </c>
      <c r="B33" s="79">
        <f>B34+B35+B36+B37</f>
        <v>2092436031.5</v>
      </c>
      <c r="C33" s="79">
        <f>C34+C35+C36+C37</f>
        <v>2156537028.1999998</v>
      </c>
      <c r="D33" s="79">
        <f>D34+D35+D36+D37</f>
        <v>596924128.73000002</v>
      </c>
      <c r="E33" s="80">
        <f>E34+E35+E36+E37</f>
        <v>843429432.76999998</v>
      </c>
      <c r="F33" s="76">
        <f t="shared" si="0"/>
        <v>70.773452471248888</v>
      </c>
      <c r="G33" s="76">
        <f t="shared" si="1"/>
        <v>28.527712185403551</v>
      </c>
      <c r="H33" s="73">
        <f t="shared" si="2"/>
        <v>27.67975327686516</v>
      </c>
    </row>
    <row r="34" spans="1:8">
      <c r="A34" s="47" t="s">
        <v>57</v>
      </c>
      <c r="B34" s="81"/>
      <c r="C34" s="82">
        <v>2187360</v>
      </c>
      <c r="D34" s="82">
        <v>546840</v>
      </c>
      <c r="E34" s="83">
        <v>546840</v>
      </c>
      <c r="F34" s="72"/>
      <c r="G34" s="72"/>
      <c r="H34" s="73"/>
    </row>
    <row r="35" spans="1:8" ht="26.25">
      <c r="A35" s="47" t="s">
        <v>58</v>
      </c>
      <c r="B35" s="81">
        <v>692217476.69000006</v>
      </c>
      <c r="C35" s="82">
        <v>712352672.51999998</v>
      </c>
      <c r="D35" s="82">
        <v>103513849.47</v>
      </c>
      <c r="E35" s="83">
        <v>63108298.359999999</v>
      </c>
      <c r="F35" s="72">
        <f t="shared" si="0"/>
        <v>164.02573379416344</v>
      </c>
      <c r="G35" s="72">
        <f t="shared" si="1"/>
        <v>14.953949149763698</v>
      </c>
      <c r="H35" s="73">
        <f t="shared" si="2"/>
        <v>14.531264282874401</v>
      </c>
    </row>
    <row r="36" spans="1:8">
      <c r="A36" s="47" t="s">
        <v>59</v>
      </c>
      <c r="B36" s="81">
        <v>1218611642</v>
      </c>
      <c r="C36" s="82">
        <v>1223979340</v>
      </c>
      <c r="D36" s="82">
        <v>471913509.23000002</v>
      </c>
      <c r="E36" s="83">
        <v>509601820.27999997</v>
      </c>
      <c r="F36" s="72">
        <f t="shared" si="0"/>
        <v>92.60436098338657</v>
      </c>
      <c r="G36" s="72">
        <f t="shared" si="1"/>
        <v>38.725504743700782</v>
      </c>
      <c r="H36" s="73">
        <f t="shared" si="2"/>
        <v>38.555676048420885</v>
      </c>
    </row>
    <row r="37" spans="1:8">
      <c r="A37" s="47" t="s">
        <v>60</v>
      </c>
      <c r="B37" s="81">
        <v>181606912.81</v>
      </c>
      <c r="C37" s="82">
        <v>218017655.68000001</v>
      </c>
      <c r="D37" s="82">
        <v>20949930.030000001</v>
      </c>
      <c r="E37" s="83">
        <v>270172474.13</v>
      </c>
      <c r="F37" s="72">
        <f t="shared" si="0"/>
        <v>7.7542799641089415</v>
      </c>
      <c r="G37" s="72">
        <f t="shared" si="1"/>
        <v>11.535865956775636</v>
      </c>
      <c r="H37" s="73">
        <f t="shared" si="2"/>
        <v>9.6092813972597249</v>
      </c>
    </row>
    <row r="38" spans="1:8" ht="26.25">
      <c r="A38" s="47" t="s">
        <v>61</v>
      </c>
      <c r="B38" s="81"/>
      <c r="C38" s="82"/>
      <c r="D38" s="82"/>
      <c r="E38" s="83"/>
      <c r="F38" s="72"/>
      <c r="G38" s="72"/>
      <c r="H38" s="73"/>
    </row>
    <row r="39" spans="1:8" ht="51.75">
      <c r="A39" s="47" t="s">
        <v>62</v>
      </c>
      <c r="B39" s="81"/>
      <c r="C39" s="82"/>
      <c r="D39" s="82">
        <v>30746</v>
      </c>
      <c r="E39" s="83">
        <v>653991.26</v>
      </c>
      <c r="F39" s="72">
        <f t="shared" si="0"/>
        <v>4.7012860691746861</v>
      </c>
      <c r="G39" s="72"/>
      <c r="H39" s="73"/>
    </row>
    <row r="40" spans="1:8" ht="39">
      <c r="A40" s="47" t="s">
        <v>63</v>
      </c>
      <c r="B40" s="81"/>
      <c r="C40" s="82"/>
      <c r="D40" s="82">
        <v>-1710497.08</v>
      </c>
      <c r="E40" s="84">
        <v>-572376.62</v>
      </c>
      <c r="F40" s="72">
        <f t="shared" si="0"/>
        <v>298.84118607080774</v>
      </c>
      <c r="G40" s="72"/>
      <c r="H40" s="73"/>
    </row>
    <row r="41" spans="1:8" s="7" customFormat="1" ht="14.25">
      <c r="A41" s="32" t="s">
        <v>64</v>
      </c>
      <c r="B41" s="79">
        <v>-41900000</v>
      </c>
      <c r="C41" s="79">
        <v>-75142739.400000006</v>
      </c>
      <c r="D41" s="79">
        <v>9741051.1699999999</v>
      </c>
      <c r="E41" s="79">
        <v>90610211.159999996</v>
      </c>
      <c r="F41" s="72">
        <f t="shared" si="0"/>
        <v>10.750500462689795</v>
      </c>
      <c r="G41" s="72">
        <f t="shared" si="1"/>
        <v>-23.248332147971361</v>
      </c>
      <c r="H41" s="73">
        <f t="shared" si="2"/>
        <v>-12.963396394356097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D15" sqref="D15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95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3" t="s">
        <v>66</v>
      </c>
      <c r="C3" s="62" t="s">
        <v>67</v>
      </c>
      <c r="D3" s="99"/>
      <c r="E3" s="100"/>
      <c r="F3" s="97"/>
      <c r="G3" s="62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2737176015.8199997</v>
      </c>
      <c r="D4" s="52">
        <f>D5+D32</f>
        <v>495265779.79000008</v>
      </c>
      <c r="E4" s="6">
        <f>E5+E32</f>
        <v>766542570.6099999</v>
      </c>
      <c r="F4" s="39">
        <f>D4/E4*100</f>
        <v>64.610342436151598</v>
      </c>
      <c r="G4" s="39">
        <f>D4/B4*100</f>
        <v>18.527941649503198</v>
      </c>
      <c r="H4" s="40">
        <f>D4/C4*100</f>
        <v>18.094042068450207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91074010.560000017</v>
      </c>
      <c r="E5" s="25">
        <f>E6+E20</f>
        <v>124443783.06999999</v>
      </c>
      <c r="F5" s="42">
        <f t="shared" ref="F5:F41" si="0">D5/E5*100</f>
        <v>73.18486172087087</v>
      </c>
      <c r="G5" s="42">
        <f t="shared" ref="G5:G41" si="1">D5/B5*100</f>
        <v>15.685135256470847</v>
      </c>
      <c r="H5" s="40">
        <f t="shared" ref="H5:H41" si="2">D5/C5*100</f>
        <v>15.685135256470847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77074399.190000013</v>
      </c>
      <c r="E6" s="25">
        <f>E7+E10+E11+E17+E18+E19</f>
        <v>108025261.34999999</v>
      </c>
      <c r="F6" s="42">
        <f t="shared" si="0"/>
        <v>71.348495922893704</v>
      </c>
      <c r="G6" s="42">
        <f t="shared" si="1"/>
        <v>14.898004915113178</v>
      </c>
      <c r="H6" s="40">
        <f t="shared" si="2"/>
        <v>14.898004915113178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66">
        <f>D8+D9</f>
        <v>52581063.969999999</v>
      </c>
      <c r="E7" s="10">
        <f>E8+E9</f>
        <v>71671583.469999999</v>
      </c>
      <c r="F7" s="39">
        <f t="shared" si="0"/>
        <v>73.363893225561512</v>
      </c>
      <c r="G7" s="39">
        <f t="shared" si="1"/>
        <v>15.499339366555583</v>
      </c>
      <c r="H7" s="40">
        <f t="shared" si="2"/>
        <v>15.499339366555583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66">
        <v>2531341.9700000002</v>
      </c>
      <c r="E8" s="10">
        <v>2879391.47</v>
      </c>
      <c r="F8" s="39">
        <f t="shared" si="0"/>
        <v>87.912393864249381</v>
      </c>
      <c r="G8" s="39">
        <f t="shared" si="1"/>
        <v>28.836012578594861</v>
      </c>
      <c r="H8" s="40">
        <f t="shared" si="2"/>
        <v>28.836012578594861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66">
        <v>50049722</v>
      </c>
      <c r="E9" s="10">
        <v>68792192</v>
      </c>
      <c r="F9" s="39">
        <f t="shared" si="0"/>
        <v>72.754945793848236</v>
      </c>
      <c r="G9" s="39">
        <f t="shared" si="1"/>
        <v>15.145070687097546</v>
      </c>
      <c r="H9" s="40">
        <f t="shared" si="2"/>
        <v>15.145070687097546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66">
        <v>8858947.8300000001</v>
      </c>
      <c r="E10" s="10">
        <v>8230491.4000000004</v>
      </c>
      <c r="F10" s="39">
        <f t="shared" si="0"/>
        <v>107.63570969772229</v>
      </c>
      <c r="G10" s="39">
        <f t="shared" si="1"/>
        <v>26.885739123942802</v>
      </c>
      <c r="H10" s="40">
        <f t="shared" si="2"/>
        <v>26.885739123942802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66">
        <f>D12+D13+D14+D15+D16</f>
        <v>7607932.3200000012</v>
      </c>
      <c r="E11" s="10">
        <f>E12+E13+E14+E15+E16</f>
        <v>19462363.830000002</v>
      </c>
      <c r="F11" s="39">
        <f t="shared" si="0"/>
        <v>39.090484519012307</v>
      </c>
      <c r="G11" s="39">
        <f t="shared" si="1"/>
        <v>6.7452410293338536</v>
      </c>
      <c r="H11" s="40">
        <f t="shared" si="2"/>
        <v>6.7452410293338536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66">
        <v>9207410.8200000003</v>
      </c>
      <c r="E12" s="10">
        <v>13167822.800000001</v>
      </c>
      <c r="F12" s="39">
        <f t="shared" si="0"/>
        <v>69.923562610517507</v>
      </c>
      <c r="G12" s="39">
        <f t="shared" si="1"/>
        <v>9.4530439296578717</v>
      </c>
      <c r="H12" s="40">
        <f t="shared" si="2"/>
        <v>9.4530439296578717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66">
        <v>-320275.19</v>
      </c>
      <c r="E13" s="10">
        <v>-146222.12</v>
      </c>
      <c r="F13" s="39">
        <f t="shared" si="0"/>
        <v>219.03333777406596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66">
        <v>177262.81</v>
      </c>
      <c r="E14" s="10">
        <v>181904.45</v>
      </c>
      <c r="F14" s="39"/>
      <c r="G14" s="39">
        <f t="shared" si="1"/>
        <v>106.99946881394604</v>
      </c>
      <c r="H14" s="40">
        <f t="shared" si="2"/>
        <v>106.99946881394604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66">
        <v>-1456466.12</v>
      </c>
      <c r="E15" s="10">
        <v>6258858.7000000002</v>
      </c>
      <c r="F15" s="39">
        <f t="shared" si="0"/>
        <v>-23.270474535557099</v>
      </c>
      <c r="G15" s="39">
        <f t="shared" si="1"/>
        <v>-9.5679031785819557</v>
      </c>
      <c r="H15" s="40">
        <f t="shared" si="2"/>
        <v>-9.5679031785819557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66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66">
        <v>5473632.2300000004</v>
      </c>
      <c r="E17" s="10">
        <v>6319012.71</v>
      </c>
      <c r="F17" s="39">
        <f t="shared" si="0"/>
        <v>86.621636657540463</v>
      </c>
      <c r="G17" s="39">
        <f t="shared" si="1"/>
        <v>24.155482038834954</v>
      </c>
      <c r="H17" s="40">
        <f t="shared" si="2"/>
        <v>24.155482038834954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66">
        <v>2552822.84</v>
      </c>
      <c r="E18" s="10">
        <v>2340073.14</v>
      </c>
      <c r="F18" s="39">
        <f t="shared" si="0"/>
        <v>109.0915833511084</v>
      </c>
      <c r="G18" s="39">
        <f t="shared" si="1"/>
        <v>26.317761237113402</v>
      </c>
      <c r="H18" s="40">
        <f t="shared" si="2"/>
        <v>26.317761237113402</v>
      </c>
    </row>
    <row r="19" spans="1:8" ht="25.5" outlineLevel="2">
      <c r="A19" s="43" t="s">
        <v>31</v>
      </c>
      <c r="B19" s="44"/>
      <c r="C19" s="44"/>
      <c r="D19" s="66">
        <v>0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13999611.370000001</v>
      </c>
      <c r="E20" s="25">
        <f>E21+E22+E23+E26+E28+E29</f>
        <v>16418521.720000001</v>
      </c>
      <c r="F20" s="42">
        <f t="shared" si="0"/>
        <v>85.267185491776416</v>
      </c>
      <c r="G20" s="42">
        <f t="shared" si="1"/>
        <v>22.119130996492242</v>
      </c>
      <c r="H20" s="40">
        <f t="shared" si="2"/>
        <v>22.119130996492242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66">
        <v>4114792.19</v>
      </c>
      <c r="E21" s="10">
        <v>6173076.1799999997</v>
      </c>
      <c r="F21" s="39">
        <f t="shared" si="0"/>
        <v>66.657077768316157</v>
      </c>
      <c r="G21" s="39">
        <f t="shared" si="1"/>
        <v>26.931263781207658</v>
      </c>
      <c r="H21" s="40">
        <f t="shared" si="2"/>
        <v>26.931263781207658</v>
      </c>
    </row>
    <row r="22" spans="1:8" outlineLevel="2">
      <c r="A22" s="43" t="s">
        <v>36</v>
      </c>
      <c r="B22" s="44">
        <v>1440000</v>
      </c>
      <c r="C22" s="44">
        <v>1440000</v>
      </c>
      <c r="D22" s="66">
        <v>1480036.73</v>
      </c>
      <c r="E22" s="10">
        <v>927990.64</v>
      </c>
      <c r="F22" s="39">
        <f t="shared" si="0"/>
        <v>159.4883252270734</v>
      </c>
      <c r="G22" s="39">
        <f t="shared" si="1"/>
        <v>102.78032847222222</v>
      </c>
      <c r="H22" s="40">
        <f t="shared" si="2"/>
        <v>102.78032847222222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66">
        <f>D24+D25</f>
        <v>5677855.04</v>
      </c>
      <c r="E23" s="10">
        <f>E24+E25</f>
        <v>5126321.84</v>
      </c>
      <c r="F23" s="39">
        <f t="shared" si="0"/>
        <v>110.75884849243099</v>
      </c>
      <c r="G23" s="39">
        <f t="shared" si="1"/>
        <v>23.103721348497487</v>
      </c>
      <c r="H23" s="40">
        <f t="shared" si="2"/>
        <v>23.103721348497487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66">
        <v>5490167.4000000004</v>
      </c>
      <c r="E24" s="10">
        <v>5088622.97</v>
      </c>
      <c r="F24" s="39">
        <f t="shared" si="0"/>
        <v>107.89102341374685</v>
      </c>
      <c r="G24" s="39">
        <f t="shared" si="1"/>
        <v>22.340002848365241</v>
      </c>
      <c r="H24" s="40">
        <f t="shared" si="2"/>
        <v>22.340002848365241</v>
      </c>
    </row>
    <row r="25" spans="1:8" ht="15" customHeight="1" outlineLevel="3">
      <c r="A25" s="43" t="s">
        <v>42</v>
      </c>
      <c r="B25" s="44"/>
      <c r="C25" s="44"/>
      <c r="D25" s="66">
        <v>187687.64</v>
      </c>
      <c r="E25" s="10">
        <v>37698.870000000003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66">
        <v>2533392.19</v>
      </c>
      <c r="E26" s="10">
        <v>3607023.4</v>
      </c>
      <c r="F26" s="39">
        <f t="shared" si="0"/>
        <v>70.234980732312408</v>
      </c>
      <c r="G26" s="39">
        <f t="shared" si="1"/>
        <v>12.450630620438352</v>
      </c>
      <c r="H26" s="40">
        <f t="shared" si="2"/>
        <v>12.450630620438352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66">
        <v>2533392.19</v>
      </c>
      <c r="E27" s="10">
        <v>3589467.4</v>
      </c>
      <c r="F27" s="39">
        <f t="shared" si="0"/>
        <v>70.578498358837308</v>
      </c>
      <c r="G27" s="39">
        <f t="shared" si="1"/>
        <v>12.450630620438352</v>
      </c>
      <c r="H27" s="40">
        <f t="shared" si="2"/>
        <v>12.450630620438352</v>
      </c>
    </row>
    <row r="28" spans="1:8" outlineLevel="2">
      <c r="A28" s="43" t="s">
        <v>48</v>
      </c>
      <c r="B28" s="44">
        <v>1650000</v>
      </c>
      <c r="C28" s="44">
        <v>1650000</v>
      </c>
      <c r="D28" s="66">
        <v>185172.08</v>
      </c>
      <c r="E28" s="10">
        <v>564110.55000000005</v>
      </c>
      <c r="F28" s="39">
        <f t="shared" si="0"/>
        <v>32.825494931800151</v>
      </c>
      <c r="G28" s="39">
        <f t="shared" si="1"/>
        <v>11.222550303030303</v>
      </c>
      <c r="H28" s="40">
        <f t="shared" si="2"/>
        <v>11.222550303030303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66">
        <f>D30+D31</f>
        <v>8363.14</v>
      </c>
      <c r="E29" s="10">
        <f>E30+E31</f>
        <v>19999.11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66">
        <v>3363.14</v>
      </c>
      <c r="E30" s="10">
        <v>17852.310000000001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66">
        <v>5000</v>
      </c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2156537028.1999998</v>
      </c>
      <c r="D32" s="33">
        <f>D33+D38+D39+D40</f>
        <v>404191769.23000008</v>
      </c>
      <c r="E32" s="59">
        <f>E33+E38+E39+E40</f>
        <v>642098787.53999996</v>
      </c>
      <c r="F32" s="42">
        <f t="shared" si="0"/>
        <v>62.948533321256384</v>
      </c>
      <c r="G32" s="42">
        <f t="shared" si="1"/>
        <v>19.316804105129464</v>
      </c>
      <c r="H32" s="40">
        <f t="shared" si="2"/>
        <v>18.742630613088405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2156537028.1999998</v>
      </c>
      <c r="D33" s="33">
        <f>D34+D35+D36+D37</f>
        <v>405871520.31000006</v>
      </c>
      <c r="E33" s="59">
        <f>E34+E35+E36+E37</f>
        <v>642011987.89999998</v>
      </c>
      <c r="F33" s="42">
        <f t="shared" si="0"/>
        <v>63.218682510523273</v>
      </c>
      <c r="G33" s="42">
        <f t="shared" si="1"/>
        <v>19.397081401769011</v>
      </c>
      <c r="H33" s="40">
        <f t="shared" si="2"/>
        <v>18.820521744009628</v>
      </c>
    </row>
    <row r="34" spans="1:8">
      <c r="A34" s="47" t="s">
        <v>57</v>
      </c>
      <c r="B34" s="48"/>
      <c r="C34" s="54">
        <v>2187360</v>
      </c>
      <c r="D34" s="54">
        <v>364560</v>
      </c>
      <c r="E34" s="12">
        <v>364560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712352672.51999998</v>
      </c>
      <c r="D35" s="54">
        <v>40602807.780000001</v>
      </c>
      <c r="E35" s="12">
        <v>28297627.52</v>
      </c>
      <c r="F35" s="39">
        <f t="shared" si="0"/>
        <v>143.48484780677472</v>
      </c>
      <c r="G35" s="39">
        <f t="shared" si="1"/>
        <v>5.8656143693672451</v>
      </c>
      <c r="H35" s="40">
        <f t="shared" si="2"/>
        <v>5.6998182706838989</v>
      </c>
    </row>
    <row r="36" spans="1:8">
      <c r="A36" s="47" t="s">
        <v>59</v>
      </c>
      <c r="B36" s="48">
        <v>1218611642</v>
      </c>
      <c r="C36" s="54">
        <v>1223979340</v>
      </c>
      <c r="D36" s="54">
        <v>344756999.66000003</v>
      </c>
      <c r="E36" s="12">
        <v>350143308.83999997</v>
      </c>
      <c r="F36" s="39">
        <f t="shared" si="0"/>
        <v>98.461684389216401</v>
      </c>
      <c r="G36" s="39">
        <f t="shared" si="1"/>
        <v>28.290965536336149</v>
      </c>
      <c r="H36" s="40">
        <f t="shared" si="2"/>
        <v>28.166896972296936</v>
      </c>
    </row>
    <row r="37" spans="1:8">
      <c r="A37" s="47" t="s">
        <v>60</v>
      </c>
      <c r="B37" s="48">
        <v>181606912.81</v>
      </c>
      <c r="C37" s="54">
        <v>218017655.68000001</v>
      </c>
      <c r="D37" s="54">
        <v>20147152.870000001</v>
      </c>
      <c r="E37" s="12">
        <v>263206491.53999999</v>
      </c>
      <c r="F37" s="39">
        <f t="shared" si="0"/>
        <v>7.6545045496866857</v>
      </c>
      <c r="G37" s="39">
        <f t="shared" si="1"/>
        <v>11.09382487608182</v>
      </c>
      <c r="H37" s="40">
        <f t="shared" si="2"/>
        <v>9.2410648152145107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-17984561.129999999</v>
      </c>
      <c r="E41" s="33">
        <v>38787544.439999998</v>
      </c>
      <c r="F41" s="39">
        <f t="shared" si="0"/>
        <v>-46.366846341149817</v>
      </c>
      <c r="G41" s="39">
        <f t="shared" si="1"/>
        <v>42.922580262529827</v>
      </c>
      <c r="H41" s="40">
        <f t="shared" si="2"/>
        <v>23.93386410131329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zoomScaleNormal="100" workbookViewId="0">
      <pane xSplit="1" topLeftCell="B1" activePane="topRight" state="frozen"/>
      <selection activeCell="B1" sqref="B1"/>
      <selection pane="topRight" activeCell="J10" sqref="J1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94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61" t="s">
        <v>66</v>
      </c>
      <c r="C3" s="60" t="s">
        <v>67</v>
      </c>
      <c r="D3" s="99"/>
      <c r="E3" s="100"/>
      <c r="F3" s="97"/>
      <c r="G3" s="6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2733286811.8099999</v>
      </c>
      <c r="D4" s="52">
        <f>D5+D32</f>
        <v>284665494.69</v>
      </c>
      <c r="E4" s="6">
        <f>E5+E32</f>
        <v>284960188.43000001</v>
      </c>
      <c r="F4" s="39">
        <f>D4/E4*100</f>
        <v>99.896584241601033</v>
      </c>
      <c r="G4" s="39">
        <f>D4/B4*100</f>
        <v>10.649364221125166</v>
      </c>
      <c r="H4" s="40">
        <f>D4/C4*100</f>
        <v>10.414768529230663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18073696.140000001</v>
      </c>
      <c r="E5" s="25">
        <f>E6+E20</f>
        <v>68598039.059999987</v>
      </c>
      <c r="F5" s="42">
        <f t="shared" ref="F5:F41" si="0">D5/E5*100</f>
        <v>26.347248970472254</v>
      </c>
      <c r="G5" s="42">
        <f t="shared" ref="G5:G41" si="1">D5/B5*100</f>
        <v>3.1127252088398096</v>
      </c>
      <c r="H5" s="40">
        <f t="shared" ref="H5:H41" si="2">D5/C5*100</f>
        <v>3.1127252088398096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9579923.9600000009</v>
      </c>
      <c r="E6" s="25">
        <f>E7+E10+E11+E17+E18+E19</f>
        <v>60189971.729999989</v>
      </c>
      <c r="F6" s="42">
        <f t="shared" si="0"/>
        <v>15.916146302532916</v>
      </c>
      <c r="G6" s="42">
        <f t="shared" si="1"/>
        <v>1.8517400815627492</v>
      </c>
      <c r="H6" s="40">
        <f t="shared" si="2"/>
        <v>1.8517400815627492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7275824.2999999998</v>
      </c>
      <c r="E7" s="10">
        <f>E8+E9</f>
        <v>44779677.509999998</v>
      </c>
      <c r="F7" s="39">
        <f t="shared" si="0"/>
        <v>16.248049795300997</v>
      </c>
      <c r="G7" s="39">
        <f t="shared" si="1"/>
        <v>2.1446973773956466</v>
      </c>
      <c r="H7" s="40">
        <f t="shared" si="2"/>
        <v>2.1446973773956466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282433.58</v>
      </c>
      <c r="E8" s="10">
        <v>1171951.6499999999</v>
      </c>
      <c r="F8" s="39">
        <f t="shared" si="0"/>
        <v>24.099422531637721</v>
      </c>
      <c r="G8" s="39">
        <f t="shared" si="1"/>
        <v>3.2173678475759546</v>
      </c>
      <c r="H8" s="40">
        <f t="shared" si="2"/>
        <v>3.2173678475759546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6993390.7199999997</v>
      </c>
      <c r="E9" s="10">
        <v>43607725.859999999</v>
      </c>
      <c r="F9" s="39">
        <f t="shared" si="0"/>
        <v>16.037045230131614</v>
      </c>
      <c r="G9" s="39">
        <f t="shared" si="1"/>
        <v>2.1162034985307612</v>
      </c>
      <c r="H9" s="40">
        <f t="shared" si="2"/>
        <v>2.1162034985307612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4189263.44</v>
      </c>
      <c r="E10" s="10">
        <v>2989129.57</v>
      </c>
      <c r="F10" s="39">
        <f t="shared" si="0"/>
        <v>140.14994472119855</v>
      </c>
      <c r="G10" s="39">
        <f t="shared" si="1"/>
        <v>12.713862428210193</v>
      </c>
      <c r="H10" s="40">
        <f t="shared" si="2"/>
        <v>12.713862428210193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-3724534.9499999997</v>
      </c>
      <c r="E11" s="10">
        <f>E12+E13+E14+E15+E16</f>
        <v>8011968.0500000007</v>
      </c>
      <c r="F11" s="39">
        <f t="shared" si="0"/>
        <v>-46.487141820292202</v>
      </c>
      <c r="G11" s="39">
        <f t="shared" si="1"/>
        <v>-3.3021963002856878</v>
      </c>
      <c r="H11" s="40">
        <f t="shared" si="2"/>
        <v>-3.3021963002856878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-1503624.7</v>
      </c>
      <c r="E12" s="10">
        <v>5719783.2300000004</v>
      </c>
      <c r="F12" s="39">
        <f t="shared" si="0"/>
        <v>-26.288141342727073</v>
      </c>
      <c r="G12" s="39">
        <f t="shared" si="1"/>
        <v>-1.5437380410944492</v>
      </c>
      <c r="H12" s="40">
        <f t="shared" si="2"/>
        <v>-1.5437380410944492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-440862.6</v>
      </c>
      <c r="E13" s="10">
        <v>-54104.82</v>
      </c>
      <c r="F13" s="39">
        <f t="shared" si="0"/>
        <v>814.83054559649213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-11692.3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-1780047.65</v>
      </c>
      <c r="E15" s="10">
        <v>2357981.94</v>
      </c>
      <c r="F15" s="39">
        <f t="shared" si="0"/>
        <v>-75.490300404930153</v>
      </c>
      <c r="G15" s="39">
        <f t="shared" si="1"/>
        <v>-11.693594059340247</v>
      </c>
      <c r="H15" s="40">
        <f t="shared" si="2"/>
        <v>-11.693594059340247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507766.69</v>
      </c>
      <c r="E17" s="10">
        <v>3049869.65</v>
      </c>
      <c r="F17" s="39">
        <f t="shared" si="0"/>
        <v>16.648799728211337</v>
      </c>
      <c r="G17" s="39">
        <f t="shared" si="1"/>
        <v>2.2408062224183585</v>
      </c>
      <c r="H17" s="40">
        <f t="shared" si="2"/>
        <v>2.2408062224183585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1334917.95</v>
      </c>
      <c r="E18" s="10">
        <v>1357590.15</v>
      </c>
      <c r="F18" s="39">
        <f t="shared" si="0"/>
        <v>98.329967258527915</v>
      </c>
      <c r="G18" s="39">
        <f t="shared" si="1"/>
        <v>13.762040721649486</v>
      </c>
      <c r="H18" s="40">
        <f t="shared" si="2"/>
        <v>13.762040721649486</v>
      </c>
    </row>
    <row r="19" spans="1:8" ht="25.5" outlineLevel="2">
      <c r="A19" s="43" t="s">
        <v>31</v>
      </c>
      <c r="B19" s="44"/>
      <c r="C19" s="44"/>
      <c r="D19" s="53">
        <v>-3313.47</v>
      </c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8493772.1800000016</v>
      </c>
      <c r="E20" s="25">
        <f>E21+E22+E23+E26+E28+E29</f>
        <v>8408067.3300000001</v>
      </c>
      <c r="F20" s="42">
        <f t="shared" si="0"/>
        <v>101.01931688503738</v>
      </c>
      <c r="G20" s="42">
        <f t="shared" si="1"/>
        <v>13.420005351461517</v>
      </c>
      <c r="H20" s="40">
        <f t="shared" si="2"/>
        <v>13.420005351461517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2725000.9</v>
      </c>
      <c r="E21" s="10">
        <v>3554733.48</v>
      </c>
      <c r="F21" s="39">
        <f t="shared" si="0"/>
        <v>76.65837439942193</v>
      </c>
      <c r="G21" s="39">
        <f t="shared" si="1"/>
        <v>17.835097048224998</v>
      </c>
      <c r="H21" s="40">
        <f t="shared" si="2"/>
        <v>17.835097048224998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517700.01</v>
      </c>
      <c r="E22" s="10">
        <v>264245.73</v>
      </c>
      <c r="F22" s="39">
        <f t="shared" si="0"/>
        <v>195.91613079235</v>
      </c>
      <c r="G22" s="39">
        <f t="shared" si="1"/>
        <v>35.951389583333331</v>
      </c>
      <c r="H22" s="40">
        <f t="shared" si="2"/>
        <v>35.951389583333331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3795426.47</v>
      </c>
      <c r="E23" s="10">
        <f>E24+E25</f>
        <v>3177390.15</v>
      </c>
      <c r="F23" s="39">
        <f t="shared" si="0"/>
        <v>119.45106804085739</v>
      </c>
      <c r="G23" s="39">
        <f t="shared" si="1"/>
        <v>15.443944049968467</v>
      </c>
      <c r="H23" s="40">
        <f t="shared" si="2"/>
        <v>15.443944049968467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3680690.83</v>
      </c>
      <c r="E24" s="10">
        <v>3170736.28</v>
      </c>
      <c r="F24" s="39">
        <f t="shared" si="0"/>
        <v>116.08315876714919</v>
      </c>
      <c r="G24" s="39">
        <f t="shared" si="1"/>
        <v>14.977074037150819</v>
      </c>
      <c r="H24" s="40">
        <f t="shared" si="2"/>
        <v>14.977074037150819</v>
      </c>
    </row>
    <row r="25" spans="1:8" ht="15" customHeight="1" outlineLevel="3">
      <c r="A25" s="43" t="s">
        <v>42</v>
      </c>
      <c r="B25" s="44"/>
      <c r="C25" s="44"/>
      <c r="D25" s="53">
        <v>114735.64</v>
      </c>
      <c r="E25" s="10">
        <v>6653.87</v>
      </c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1365871.74</v>
      </c>
      <c r="E26" s="10">
        <v>961520.39</v>
      </c>
      <c r="F26" s="39">
        <f t="shared" si="0"/>
        <v>142.05333076711977</v>
      </c>
      <c r="G26" s="39">
        <f t="shared" si="1"/>
        <v>6.7127247714596496</v>
      </c>
      <c r="H26" s="40">
        <f t="shared" si="2"/>
        <v>6.7127247714596496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1365871.74</v>
      </c>
      <c r="E27" s="10">
        <v>943964.39</v>
      </c>
      <c r="F27" s="39">
        <f t="shared" si="0"/>
        <v>144.69526122696217</v>
      </c>
      <c r="G27" s="39">
        <f t="shared" si="1"/>
        <v>6.7127247714596496</v>
      </c>
      <c r="H27" s="40">
        <f t="shared" si="2"/>
        <v>6.7127247714596496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98080.25</v>
      </c>
      <c r="E28" s="10">
        <v>448030.78</v>
      </c>
      <c r="F28" s="39">
        <f t="shared" si="0"/>
        <v>21.891408889362467</v>
      </c>
      <c r="G28" s="39">
        <f t="shared" si="1"/>
        <v>5.9442575757575753</v>
      </c>
      <c r="H28" s="40">
        <f t="shared" si="2"/>
        <v>5.9442575757575753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-8307.19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-8307.19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B33+B38+B39+B40</f>
        <v>2092436031.5</v>
      </c>
      <c r="C32" s="33">
        <f>C33+C38+C39+C40</f>
        <v>2152647824.1900001</v>
      </c>
      <c r="D32" s="33">
        <f>D33+D38+D39+D40</f>
        <v>266591798.54999998</v>
      </c>
      <c r="E32" s="59">
        <f>E33+E38+E39+E40</f>
        <v>216362149.37</v>
      </c>
      <c r="F32" s="42">
        <f t="shared" si="0"/>
        <v>123.21554362732017</v>
      </c>
      <c r="G32" s="42">
        <f t="shared" si="1"/>
        <v>12.740738284787081</v>
      </c>
      <c r="H32" s="40">
        <f t="shared" si="2"/>
        <v>12.384366618367467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2152647824.1900001</v>
      </c>
      <c r="D33" s="33">
        <f>D34+D35+D36+D37</f>
        <v>268271549.63</v>
      </c>
      <c r="E33" s="59">
        <f>E34+E35+E36+E37</f>
        <v>216275349.73000002</v>
      </c>
      <c r="F33" s="42">
        <f t="shared" si="0"/>
        <v>124.04166723804283</v>
      </c>
      <c r="G33" s="42">
        <f t="shared" si="1"/>
        <v>12.821015581426629</v>
      </c>
      <c r="H33" s="40">
        <f t="shared" si="2"/>
        <v>12.46239847574442</v>
      </c>
    </row>
    <row r="34" spans="1:8">
      <c r="A34" s="47" t="s">
        <v>57</v>
      </c>
      <c r="B34" s="48"/>
      <c r="C34" s="54">
        <v>2187360</v>
      </c>
      <c r="D34" s="54">
        <v>182280</v>
      </c>
      <c r="E34" s="12">
        <v>182280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713976216.50999999</v>
      </c>
      <c r="D35" s="54">
        <v>31204472.600000001</v>
      </c>
      <c r="E35" s="12">
        <v>17533986.420000002</v>
      </c>
      <c r="F35" s="39">
        <f t="shared" si="0"/>
        <v>177.96564827041769</v>
      </c>
      <c r="G35" s="39">
        <f t="shared" si="1"/>
        <v>4.5079001398825547</v>
      </c>
      <c r="H35" s="40">
        <f t="shared" si="2"/>
        <v>4.3705198966614249</v>
      </c>
    </row>
    <row r="36" spans="1:8">
      <c r="A36" s="47" t="s">
        <v>59</v>
      </c>
      <c r="B36" s="48">
        <v>1218611642</v>
      </c>
      <c r="C36" s="54">
        <v>1218611642</v>
      </c>
      <c r="D36" s="54">
        <v>230993290.34999999</v>
      </c>
      <c r="E36" s="12">
        <v>194864868.56</v>
      </c>
      <c r="F36" s="39">
        <f t="shared" si="0"/>
        <v>118.54024384024657</v>
      </c>
      <c r="G36" s="39">
        <f t="shared" si="1"/>
        <v>18.955447526407269</v>
      </c>
      <c r="H36" s="40">
        <f t="shared" si="2"/>
        <v>18.955447526407269</v>
      </c>
    </row>
    <row r="37" spans="1:8">
      <c r="A37" s="47" t="s">
        <v>60</v>
      </c>
      <c r="B37" s="48">
        <v>181606912.81</v>
      </c>
      <c r="C37" s="54">
        <v>217872605.68000001</v>
      </c>
      <c r="D37" s="54">
        <v>5891506.6799999997</v>
      </c>
      <c r="E37" s="12">
        <v>3694214.75</v>
      </c>
      <c r="F37" s="39">
        <f t="shared" si="0"/>
        <v>159.47926903816295</v>
      </c>
      <c r="G37" s="39">
        <f t="shared" si="1"/>
        <v>3.2440982498082471</v>
      </c>
      <c r="H37" s="40">
        <f t="shared" si="2"/>
        <v>2.7041062191421803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51.75">
      <c r="A39" s="47" t="s">
        <v>62</v>
      </c>
      <c r="B39" s="48"/>
      <c r="C39" s="54"/>
      <c r="D39" s="54">
        <v>30746</v>
      </c>
      <c r="E39" s="12">
        <v>653991.26</v>
      </c>
      <c r="F39" s="39">
        <f t="shared" si="0"/>
        <v>4.7012860691746861</v>
      </c>
      <c r="G39" s="39"/>
      <c r="H39" s="40"/>
    </row>
    <row r="40" spans="1:8" ht="39">
      <c r="A40" s="47" t="s">
        <v>63</v>
      </c>
      <c r="B40" s="48"/>
      <c r="C40" s="54"/>
      <c r="D40" s="54">
        <v>-1710497.08</v>
      </c>
      <c r="E40" s="15">
        <v>-567191.62</v>
      </c>
      <c r="F40" s="39">
        <f t="shared" si="0"/>
        <v>301.57305215475503</v>
      </c>
      <c r="G40" s="39"/>
      <c r="H40" s="40"/>
    </row>
    <row r="41" spans="1:8" s="7" customFormat="1" ht="14.25">
      <c r="A41" s="32" t="s">
        <v>64</v>
      </c>
      <c r="B41" s="33">
        <v>-41900000</v>
      </c>
      <c r="C41" s="33">
        <v>-75142739.400000006</v>
      </c>
      <c r="D41" s="33">
        <v>-36316428.520000003</v>
      </c>
      <c r="E41" s="33">
        <v>3121634.4</v>
      </c>
      <c r="F41" s="39">
        <f t="shared" si="0"/>
        <v>-1163.3786621521085</v>
      </c>
      <c r="G41" s="39">
        <f t="shared" si="1"/>
        <v>86.674053747016714</v>
      </c>
      <c r="H41" s="40">
        <f t="shared" si="2"/>
        <v>48.329923569435373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topLeftCell="A7" zoomScaleNormal="100" workbookViewId="0">
      <pane xSplit="1" topLeftCell="B1" activePane="topRight" state="frozen"/>
      <selection activeCell="B1" sqref="B1"/>
      <selection pane="topRight" activeCell="A38" sqref="A38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89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90</v>
      </c>
      <c r="C2" s="98"/>
      <c r="D2" s="99" t="s">
        <v>91</v>
      </c>
      <c r="E2" s="100" t="s">
        <v>76</v>
      </c>
      <c r="F2" s="97" t="s">
        <v>92</v>
      </c>
      <c r="G2" s="98" t="s">
        <v>93</v>
      </c>
      <c r="H2" s="98"/>
    </row>
    <row r="3" spans="1:8" ht="51" customHeight="1">
      <c r="A3" s="97"/>
      <c r="B3" s="58" t="s">
        <v>66</v>
      </c>
      <c r="C3" s="57" t="s">
        <v>67</v>
      </c>
      <c r="D3" s="99"/>
      <c r="E3" s="100"/>
      <c r="F3" s="97"/>
      <c r="G3" s="57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2673075019.1199999</v>
      </c>
      <c r="C4" s="38">
        <f>C5+C32</f>
        <v>2675203912.21</v>
      </c>
      <c r="D4" s="52">
        <f>D5+D32</f>
        <v>123548094.36000001</v>
      </c>
      <c r="E4" s="6">
        <f>E5+E32</f>
        <v>77396042.799999997</v>
      </c>
      <c r="F4" s="39">
        <f>D4/E4*100</f>
        <v>159.63102232405092</v>
      </c>
      <c r="G4" s="39">
        <f>D4/B4*100</f>
        <v>4.6219463904411162</v>
      </c>
      <c r="H4" s="40">
        <f>D4/C4*100</f>
        <v>4.6182683045621102</v>
      </c>
    </row>
    <row r="5" spans="1:8" s="7" customFormat="1" ht="15" customHeight="1" outlineLevel="1">
      <c r="A5" s="37" t="s">
        <v>6</v>
      </c>
      <c r="B5" s="41">
        <f>B6+B20</f>
        <v>580638987.62</v>
      </c>
      <c r="C5" s="41">
        <f>C6+C20</f>
        <v>580638987.62</v>
      </c>
      <c r="D5" s="52">
        <f>D6+D20</f>
        <v>22000093.910000004</v>
      </c>
      <c r="E5" s="25">
        <f>E6+E20</f>
        <v>29834503.830000002</v>
      </c>
      <c r="F5" s="42">
        <f t="shared" ref="F5:F42" si="0">D5/E5*100</f>
        <v>73.740438370816378</v>
      </c>
      <c r="G5" s="42">
        <f t="shared" ref="G5:G42" si="1">D5/B5*100</f>
        <v>3.7889453479823842</v>
      </c>
      <c r="H5" s="40">
        <f t="shared" ref="H5:H42" si="2">D5/C5*100</f>
        <v>3.7889453479823842</v>
      </c>
    </row>
    <row r="6" spans="1:8" s="7" customFormat="1" ht="15" customHeight="1" outlineLevel="1">
      <c r="A6" s="37" t="s">
        <v>7</v>
      </c>
      <c r="B6" s="41">
        <f>B7+B10+B11+B17+B18+B19</f>
        <v>517347118.81999999</v>
      </c>
      <c r="C6" s="41">
        <f>C7+C10+C11+C17+C18+C19</f>
        <v>517347118.81999999</v>
      </c>
      <c r="D6" s="52">
        <f>D7+D10+D11+D17+D18+D19</f>
        <v>18577595.360000003</v>
      </c>
      <c r="E6" s="25">
        <f>E7+E10+E11+E17+E18+E19</f>
        <v>26590485.010000002</v>
      </c>
      <c r="F6" s="42">
        <f t="shared" si="0"/>
        <v>69.865575422988499</v>
      </c>
      <c r="G6" s="42">
        <f t="shared" si="1"/>
        <v>3.5909343425692652</v>
      </c>
      <c r="H6" s="40">
        <f t="shared" si="2"/>
        <v>3.5909343425692652</v>
      </c>
    </row>
    <row r="7" spans="1:8" ht="15" customHeight="1" outlineLevel="2">
      <c r="A7" s="43" t="s">
        <v>9</v>
      </c>
      <c r="B7" s="44">
        <f>B8+B9</f>
        <v>339247130</v>
      </c>
      <c r="C7" s="44">
        <f>C8+C9</f>
        <v>339247130</v>
      </c>
      <c r="D7" s="53">
        <f>D8+D9</f>
        <v>15260714.550000001</v>
      </c>
      <c r="E7" s="10">
        <f>E8+E9</f>
        <v>17621341.620000001</v>
      </c>
      <c r="F7" s="39">
        <f t="shared" si="0"/>
        <v>86.603590572691019</v>
      </c>
      <c r="G7" s="39">
        <f t="shared" si="1"/>
        <v>4.4984063829810443</v>
      </c>
      <c r="H7" s="40">
        <f t="shared" si="2"/>
        <v>4.4984063829810443</v>
      </c>
    </row>
    <row r="8" spans="1:8" ht="15" customHeight="1" outlineLevel="3">
      <c r="A8" s="43" t="s">
        <v>11</v>
      </c>
      <c r="B8" s="44">
        <v>8778405</v>
      </c>
      <c r="C8" s="44">
        <v>8778405</v>
      </c>
      <c r="D8" s="53">
        <v>565475.72</v>
      </c>
      <c r="E8" s="10">
        <v>528640.80000000005</v>
      </c>
      <c r="F8" s="39">
        <f t="shared" si="0"/>
        <v>106.96785416486958</v>
      </c>
      <c r="G8" s="39">
        <f t="shared" si="1"/>
        <v>6.4416681618129941</v>
      </c>
      <c r="H8" s="40">
        <f t="shared" si="2"/>
        <v>6.4416681618129941</v>
      </c>
    </row>
    <row r="9" spans="1:8" ht="15" customHeight="1" outlineLevel="3">
      <c r="A9" s="43" t="s">
        <v>13</v>
      </c>
      <c r="B9" s="44">
        <v>330468725</v>
      </c>
      <c r="C9" s="44">
        <v>330468725</v>
      </c>
      <c r="D9" s="53">
        <v>14695238.83</v>
      </c>
      <c r="E9" s="10">
        <v>17092700.82</v>
      </c>
      <c r="F9" s="39">
        <f t="shared" si="0"/>
        <v>85.973767310109622</v>
      </c>
      <c r="G9" s="39">
        <f t="shared" si="1"/>
        <v>4.4467865544613936</v>
      </c>
      <c r="H9" s="40">
        <f t="shared" si="2"/>
        <v>4.4467865544613936</v>
      </c>
    </row>
    <row r="10" spans="1:8" ht="25.5" outlineLevel="2">
      <c r="A10" s="43" t="s">
        <v>15</v>
      </c>
      <c r="B10" s="44">
        <v>32950360</v>
      </c>
      <c r="C10" s="44">
        <v>32950360</v>
      </c>
      <c r="D10" s="53">
        <v>1415993.37</v>
      </c>
      <c r="E10" s="10">
        <v>2989129.57</v>
      </c>
      <c r="F10" s="39">
        <f t="shared" si="0"/>
        <v>47.371428264984857</v>
      </c>
      <c r="G10" s="39">
        <f t="shared" si="1"/>
        <v>4.2973532610872844</v>
      </c>
      <c r="H10" s="40">
        <f t="shared" si="2"/>
        <v>4.2973532610872844</v>
      </c>
    </row>
    <row r="11" spans="1:8" ht="15" customHeight="1" outlineLevel="2">
      <c r="A11" s="43" t="s">
        <v>17</v>
      </c>
      <c r="B11" s="44">
        <f>B12+B13+B14+B15+B16</f>
        <v>112789628.81999999</v>
      </c>
      <c r="C11" s="44">
        <f>C12+C13+C14+C15+C16</f>
        <v>112789628.81999999</v>
      </c>
      <c r="D11" s="53">
        <f>D12+D13+D14+D15+D16</f>
        <v>1145721.3</v>
      </c>
      <c r="E11" s="10">
        <f>E12+E13+E14+E15+E16</f>
        <v>4491365</v>
      </c>
      <c r="F11" s="39">
        <f t="shared" si="0"/>
        <v>25.509423081847054</v>
      </c>
      <c r="G11" s="39">
        <f t="shared" si="1"/>
        <v>1.0158037684727617</v>
      </c>
      <c r="H11" s="40">
        <f t="shared" si="2"/>
        <v>1.0158037684727617</v>
      </c>
    </row>
    <row r="12" spans="1:8" ht="25.5" customHeight="1" outlineLevel="3">
      <c r="A12" s="43" t="s">
        <v>19</v>
      </c>
      <c r="B12" s="44">
        <v>97401544.819999993</v>
      </c>
      <c r="C12" s="44">
        <v>97401544.819999993</v>
      </c>
      <c r="D12" s="53">
        <v>2860844.56</v>
      </c>
      <c r="E12" s="10">
        <v>3239274.81</v>
      </c>
      <c r="F12" s="39">
        <f t="shared" si="0"/>
        <v>88.317439173985974</v>
      </c>
      <c r="G12" s="39">
        <f t="shared" si="1"/>
        <v>2.9371654887885996</v>
      </c>
      <c r="H12" s="40">
        <f t="shared" si="2"/>
        <v>2.9371654887885996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53">
        <v>-446742.29</v>
      </c>
      <c r="E13" s="10">
        <v>3520.87</v>
      </c>
      <c r="F13" s="39">
        <f t="shared" si="0"/>
        <v>-12688.406274585543</v>
      </c>
      <c r="G13" s="39"/>
      <c r="H13" s="40"/>
    </row>
    <row r="14" spans="1:8" ht="15" customHeight="1" outlineLevel="3">
      <c r="A14" s="43" t="s">
        <v>23</v>
      </c>
      <c r="B14" s="44">
        <v>165667</v>
      </c>
      <c r="C14" s="44">
        <v>165667</v>
      </c>
      <c r="D14" s="53"/>
      <c r="E14" s="10">
        <v>1.45</v>
      </c>
      <c r="F14" s="39"/>
      <c r="G14" s="39">
        <f t="shared" si="1"/>
        <v>0</v>
      </c>
      <c r="H14" s="40">
        <f t="shared" si="2"/>
        <v>0</v>
      </c>
    </row>
    <row r="15" spans="1:8" ht="15" customHeight="1" outlineLevel="3">
      <c r="A15" s="43" t="s">
        <v>25</v>
      </c>
      <c r="B15" s="44">
        <v>15222417</v>
      </c>
      <c r="C15" s="44">
        <v>15222417</v>
      </c>
      <c r="D15" s="53">
        <v>-1268380.97</v>
      </c>
      <c r="E15" s="10">
        <v>1248567.8700000001</v>
      </c>
      <c r="F15" s="39">
        <f t="shared" si="0"/>
        <v>-101.58686607881396</v>
      </c>
      <c r="G15" s="39">
        <f t="shared" si="1"/>
        <v>-8.3323231126830901</v>
      </c>
      <c r="H15" s="40">
        <f t="shared" si="2"/>
        <v>-8.3323231126830901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53">
        <v>0</v>
      </c>
      <c r="E16" s="10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22660000</v>
      </c>
      <c r="C17" s="44">
        <v>22660000</v>
      </c>
      <c r="D17" s="53">
        <v>226328</v>
      </c>
      <c r="E17" s="10">
        <v>902412.43</v>
      </c>
      <c r="F17" s="39">
        <f t="shared" si="0"/>
        <v>25.080328292907044</v>
      </c>
      <c r="G17" s="39">
        <f t="shared" si="1"/>
        <v>0.9987996469549868</v>
      </c>
      <c r="H17" s="40">
        <f t="shared" si="2"/>
        <v>0.9987996469549868</v>
      </c>
    </row>
    <row r="18" spans="1:8" ht="15" customHeight="1" outlineLevel="2">
      <c r="A18" s="43" t="s">
        <v>30</v>
      </c>
      <c r="B18" s="44">
        <v>9700000</v>
      </c>
      <c r="C18" s="44">
        <v>9700000</v>
      </c>
      <c r="D18" s="53">
        <v>528838.14</v>
      </c>
      <c r="E18" s="10">
        <v>584499.59</v>
      </c>
      <c r="F18" s="39">
        <f t="shared" si="0"/>
        <v>90.477076297008182</v>
      </c>
      <c r="G18" s="39">
        <f t="shared" si="1"/>
        <v>5.4519395876288659</v>
      </c>
      <c r="H18" s="40">
        <f t="shared" si="2"/>
        <v>5.4519395876288659</v>
      </c>
    </row>
    <row r="19" spans="1:8" ht="25.5" outlineLevel="2">
      <c r="A19" s="43" t="s">
        <v>31</v>
      </c>
      <c r="B19" s="44"/>
      <c r="C19" s="44"/>
      <c r="D19" s="53"/>
      <c r="E19" s="10">
        <v>1736.8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63291868.799999997</v>
      </c>
      <c r="C20" s="41">
        <f>C21+C22+C23+C26+C28+C29</f>
        <v>63291868.799999997</v>
      </c>
      <c r="D20" s="52">
        <f>D21+D22+D23+D26+D28+D29</f>
        <v>3422498.5500000003</v>
      </c>
      <c r="E20" s="25">
        <f>E21+E22+E23+E26+E28+E29</f>
        <v>3244018.82</v>
      </c>
      <c r="F20" s="42">
        <f t="shared" si="0"/>
        <v>105.50180932674122</v>
      </c>
      <c r="G20" s="42">
        <f t="shared" si="1"/>
        <v>5.4074853766997641</v>
      </c>
      <c r="H20" s="40">
        <f t="shared" si="2"/>
        <v>5.4074853766997641</v>
      </c>
    </row>
    <row r="21" spans="1:8" ht="25.5" outlineLevel="2">
      <c r="A21" s="43" t="s">
        <v>34</v>
      </c>
      <c r="B21" s="44">
        <v>15278867.800000001</v>
      </c>
      <c r="C21" s="44">
        <v>15278867.800000001</v>
      </c>
      <c r="D21" s="53">
        <v>797126.87</v>
      </c>
      <c r="E21" s="10">
        <v>1372914.89</v>
      </c>
      <c r="F21" s="39">
        <f t="shared" si="0"/>
        <v>58.060909369261779</v>
      </c>
      <c r="G21" s="39">
        <f t="shared" si="1"/>
        <v>5.2171854644884084</v>
      </c>
      <c r="H21" s="40">
        <f t="shared" si="2"/>
        <v>5.2171854644884084</v>
      </c>
    </row>
    <row r="22" spans="1:8" outlineLevel="2">
      <c r="A22" s="43" t="s">
        <v>36</v>
      </c>
      <c r="B22" s="44">
        <v>1440000</v>
      </c>
      <c r="C22" s="44">
        <v>1440000</v>
      </c>
      <c r="D22" s="53">
        <v>747.39</v>
      </c>
      <c r="E22" s="10">
        <v>59310.34</v>
      </c>
      <c r="F22" s="39">
        <f t="shared" si="0"/>
        <v>1.260134404894661</v>
      </c>
      <c r="G22" s="39">
        <f t="shared" si="1"/>
        <v>5.1902083333333335E-2</v>
      </c>
      <c r="H22" s="40">
        <f t="shared" si="2"/>
        <v>5.1902083333333335E-2</v>
      </c>
    </row>
    <row r="23" spans="1:8" ht="25.5" outlineLevel="2">
      <c r="A23" s="43" t="s">
        <v>38</v>
      </c>
      <c r="B23" s="44">
        <f>B24+B25</f>
        <v>24575500</v>
      </c>
      <c r="C23" s="44">
        <f>C24+C25</f>
        <v>24575500</v>
      </c>
      <c r="D23" s="53">
        <f>D24+D25</f>
        <v>1739547.02</v>
      </c>
      <c r="E23" s="10">
        <f>E24+E25</f>
        <v>1582244.76</v>
      </c>
      <c r="F23" s="39">
        <f t="shared" si="0"/>
        <v>109.94171470664249</v>
      </c>
      <c r="G23" s="39">
        <f t="shared" si="1"/>
        <v>7.0783789546499571</v>
      </c>
      <c r="H23" s="40">
        <f t="shared" si="2"/>
        <v>7.0783789546499571</v>
      </c>
    </row>
    <row r="24" spans="1:8" ht="15" customHeight="1" outlineLevel="3">
      <c r="A24" s="43" t="s">
        <v>40</v>
      </c>
      <c r="B24" s="44">
        <v>24575500</v>
      </c>
      <c r="C24" s="44">
        <v>24575500</v>
      </c>
      <c r="D24" s="53">
        <v>1735547.02</v>
      </c>
      <c r="E24" s="10">
        <v>1582244.76</v>
      </c>
      <c r="F24" s="39">
        <f t="shared" si="0"/>
        <v>109.68890931893496</v>
      </c>
      <c r="G24" s="39">
        <f t="shared" si="1"/>
        <v>7.0621025818396372</v>
      </c>
      <c r="H24" s="40">
        <f t="shared" si="2"/>
        <v>7.0621025818396372</v>
      </c>
    </row>
    <row r="25" spans="1:8" ht="15" customHeight="1" outlineLevel="3">
      <c r="A25" s="43" t="s">
        <v>42</v>
      </c>
      <c r="B25" s="44"/>
      <c r="C25" s="44"/>
      <c r="D25" s="53">
        <v>4000</v>
      </c>
      <c r="E25" s="10"/>
      <c r="F25" s="39"/>
      <c r="G25" s="39"/>
      <c r="H25" s="40"/>
    </row>
    <row r="26" spans="1:8" ht="25.5" customHeight="1" outlineLevel="2">
      <c r="A26" s="43" t="s">
        <v>44</v>
      </c>
      <c r="B26" s="44">
        <v>20347501</v>
      </c>
      <c r="C26" s="44">
        <v>20347501</v>
      </c>
      <c r="D26" s="53">
        <v>844762.04</v>
      </c>
      <c r="E26" s="10">
        <v>172051.53</v>
      </c>
      <c r="F26" s="39">
        <f t="shared" si="0"/>
        <v>490.99362266641862</v>
      </c>
      <c r="G26" s="39">
        <f t="shared" si="1"/>
        <v>4.1516746454515472</v>
      </c>
      <c r="H26" s="40">
        <f t="shared" si="2"/>
        <v>4.1516746454515472</v>
      </c>
    </row>
    <row r="27" spans="1:8" ht="25.5" outlineLevel="3">
      <c r="A27" s="43" t="s">
        <v>46</v>
      </c>
      <c r="B27" s="44">
        <v>20347501</v>
      </c>
      <c r="C27" s="44">
        <v>20347501</v>
      </c>
      <c r="D27" s="53">
        <v>844762.04</v>
      </c>
      <c r="E27" s="10">
        <v>154495.53</v>
      </c>
      <c r="F27" s="39">
        <f t="shared" si="0"/>
        <v>546.78736659889125</v>
      </c>
      <c r="G27" s="39">
        <f t="shared" si="1"/>
        <v>4.1516746454515472</v>
      </c>
      <c r="H27" s="40">
        <f t="shared" si="2"/>
        <v>4.1516746454515472</v>
      </c>
    </row>
    <row r="28" spans="1:8" outlineLevel="2">
      <c r="A28" s="43" t="s">
        <v>48</v>
      </c>
      <c r="B28" s="44">
        <v>1650000</v>
      </c>
      <c r="C28" s="44">
        <v>1650000</v>
      </c>
      <c r="D28" s="53">
        <v>30606.97</v>
      </c>
      <c r="E28" s="10">
        <v>55350.5</v>
      </c>
      <c r="F28" s="39">
        <f t="shared" si="0"/>
        <v>55.296645920091059</v>
      </c>
      <c r="G28" s="39">
        <f t="shared" si="1"/>
        <v>1.8549678787878789</v>
      </c>
      <c r="H28" s="40">
        <f t="shared" si="2"/>
        <v>1.8549678787878789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53">
        <f>D30+D31</f>
        <v>9708.26</v>
      </c>
      <c r="E29" s="10">
        <f>E30+E31</f>
        <v>2146.8000000000002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53">
        <v>9708.26</v>
      </c>
      <c r="E30" s="10"/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53"/>
      <c r="E31" s="10">
        <v>2146.8000000000002</v>
      </c>
      <c r="F31" s="39"/>
      <c r="G31" s="39"/>
      <c r="H31" s="40"/>
    </row>
    <row r="32" spans="1:8">
      <c r="A32" s="32" t="s">
        <v>55</v>
      </c>
      <c r="B32" s="33">
        <f>B33+B38+B40+B41</f>
        <v>2092436031.5</v>
      </c>
      <c r="C32" s="33">
        <f>C33+C38+C40+C41</f>
        <v>2094564924.5899999</v>
      </c>
      <c r="D32" s="33">
        <f>D33+D38+D40+D41+D39</f>
        <v>101548000.45000002</v>
      </c>
      <c r="E32" s="59">
        <f>E33+E38+E40+E41</f>
        <v>47561538.969999991</v>
      </c>
      <c r="F32" s="42">
        <f t="shared" si="0"/>
        <v>213.50865142116749</v>
      </c>
      <c r="G32" s="42">
        <f t="shared" si="1"/>
        <v>4.8530993980830814</v>
      </c>
      <c r="H32" s="40">
        <f t="shared" si="2"/>
        <v>4.8481667604491898</v>
      </c>
    </row>
    <row r="33" spans="1:8" ht="46.5" customHeight="1">
      <c r="A33" s="46" t="s">
        <v>56</v>
      </c>
      <c r="B33" s="33">
        <f>B34+B35+B36+B37</f>
        <v>2092436031.5</v>
      </c>
      <c r="C33" s="33">
        <f>C34+C35+C36+C37</f>
        <v>2094564924.5899999</v>
      </c>
      <c r="D33" s="33">
        <f>D34+D35+D36+D37</f>
        <v>136470490.93000001</v>
      </c>
      <c r="E33" s="59">
        <f>E34+E35+E36+E37</f>
        <v>83547889.269999996</v>
      </c>
      <c r="F33" s="42">
        <f t="shared" si="0"/>
        <v>163.34403193475197</v>
      </c>
      <c r="G33" s="42">
        <f t="shared" si="1"/>
        <v>6.5220866432972242</v>
      </c>
      <c r="H33" s="40">
        <f t="shared" si="2"/>
        <v>6.5154576651145533</v>
      </c>
    </row>
    <row r="34" spans="1:8">
      <c r="A34" s="47" t="s">
        <v>57</v>
      </c>
      <c r="B34" s="48"/>
      <c r="C34" s="54">
        <v>2187360</v>
      </c>
      <c r="D34" s="54"/>
      <c r="E34" s="12">
        <v>0</v>
      </c>
      <c r="F34" s="39"/>
      <c r="G34" s="39"/>
      <c r="H34" s="40"/>
    </row>
    <row r="35" spans="1:8" ht="26.25">
      <c r="A35" s="47" t="s">
        <v>58</v>
      </c>
      <c r="B35" s="48">
        <v>692217476.69000006</v>
      </c>
      <c r="C35" s="54">
        <v>692159009.77999997</v>
      </c>
      <c r="D35" s="54">
        <v>12568217.01</v>
      </c>
      <c r="E35" s="12">
        <v>4162565.17</v>
      </c>
      <c r="F35" s="39">
        <f t="shared" si="0"/>
        <v>301.93442016428537</v>
      </c>
      <c r="G35" s="39">
        <f t="shared" si="1"/>
        <v>1.815645723089494</v>
      </c>
      <c r="H35" s="40">
        <f t="shared" si="2"/>
        <v>1.8157990913092004</v>
      </c>
    </row>
    <row r="36" spans="1:8">
      <c r="A36" s="47" t="s">
        <v>59</v>
      </c>
      <c r="B36" s="48">
        <v>1218611642</v>
      </c>
      <c r="C36" s="54">
        <v>1218611642</v>
      </c>
      <c r="D36" s="54">
        <v>123114695.68000001</v>
      </c>
      <c r="E36" s="12">
        <v>78194201.939999998</v>
      </c>
      <c r="F36" s="39">
        <f t="shared" si="0"/>
        <v>157.44734599947503</v>
      </c>
      <c r="G36" s="39">
        <f t="shared" si="1"/>
        <v>10.102865542786272</v>
      </c>
      <c r="H36" s="40">
        <f t="shared" si="2"/>
        <v>10.102865542786272</v>
      </c>
    </row>
    <row r="37" spans="1:8">
      <c r="A37" s="47" t="s">
        <v>60</v>
      </c>
      <c r="B37" s="48">
        <v>181606912.81</v>
      </c>
      <c r="C37" s="54">
        <v>181606912.81</v>
      </c>
      <c r="D37" s="54">
        <v>787578.24</v>
      </c>
      <c r="E37" s="12">
        <v>1191122.1599999999</v>
      </c>
      <c r="F37" s="39">
        <f t="shared" si="0"/>
        <v>66.120694119232908</v>
      </c>
      <c r="G37" s="39">
        <f t="shared" si="1"/>
        <v>0.4336719499350648</v>
      </c>
      <c r="H37" s="40">
        <f t="shared" si="2"/>
        <v>0.4336719499350648</v>
      </c>
    </row>
    <row r="38" spans="1:8" ht="26.25">
      <c r="A38" s="47" t="s">
        <v>61</v>
      </c>
      <c r="B38" s="48"/>
      <c r="C38" s="54"/>
      <c r="D38" s="54"/>
      <c r="E38" s="12"/>
      <c r="F38" s="39"/>
      <c r="G38" s="39"/>
      <c r="H38" s="40"/>
    </row>
    <row r="39" spans="1:8" ht="77.25" hidden="1">
      <c r="A39" s="47" t="s">
        <v>85</v>
      </c>
      <c r="B39" s="48"/>
      <c r="C39" s="54">
        <v>36826200</v>
      </c>
      <c r="D39" s="54"/>
      <c r="E39" s="12">
        <v>653363.46</v>
      </c>
      <c r="F39" s="39"/>
      <c r="G39" s="39"/>
      <c r="H39" s="40"/>
    </row>
    <row r="40" spans="1:8" ht="51.75">
      <c r="A40" s="47" t="s">
        <v>62</v>
      </c>
      <c r="B40" s="48"/>
      <c r="C40" s="54"/>
      <c r="D40" s="54">
        <v>30746</v>
      </c>
      <c r="E40" s="12">
        <v>653363.46</v>
      </c>
      <c r="F40" s="39">
        <f t="shared" si="0"/>
        <v>4.705803413003844</v>
      </c>
      <c r="G40" s="39"/>
      <c r="H40" s="40"/>
    </row>
    <row r="41" spans="1:8" ht="39">
      <c r="A41" s="47" t="s">
        <v>63</v>
      </c>
      <c r="B41" s="48"/>
      <c r="C41" s="54"/>
      <c r="D41" s="54">
        <v>-34953236.479999997</v>
      </c>
      <c r="E41" s="15">
        <v>-36639713.759999998</v>
      </c>
      <c r="F41" s="39">
        <f t="shared" si="0"/>
        <v>95.397133036991278</v>
      </c>
      <c r="G41" s="39"/>
      <c r="H41" s="40"/>
    </row>
    <row r="42" spans="1:8" s="7" customFormat="1" ht="14.25">
      <c r="A42" s="32" t="s">
        <v>64</v>
      </c>
      <c r="B42" s="33">
        <v>-41900000</v>
      </c>
      <c r="C42" s="33">
        <v>-41900000</v>
      </c>
      <c r="D42" s="33">
        <v>12947716.539999999</v>
      </c>
      <c r="E42" s="33">
        <v>-15132937.800000001</v>
      </c>
      <c r="F42" s="39">
        <f t="shared" si="0"/>
        <v>-85.559834522018576</v>
      </c>
      <c r="G42" s="39">
        <f t="shared" si="1"/>
        <v>-30.901471455847251</v>
      </c>
      <c r="H42" s="40">
        <f t="shared" si="2"/>
        <v>-30.901471455847251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H3" sqref="H3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88</v>
      </c>
      <c r="B1" s="96"/>
      <c r="C1" s="96"/>
      <c r="D1" s="96"/>
      <c r="E1" s="96"/>
      <c r="F1" s="96"/>
      <c r="G1" s="96"/>
      <c r="H1" s="96"/>
    </row>
    <row r="2" spans="1:8" ht="37.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56" t="s">
        <v>66</v>
      </c>
      <c r="C3" s="55" t="s">
        <v>67</v>
      </c>
      <c r="D3" s="99"/>
      <c r="E3" s="100"/>
      <c r="F3" s="97"/>
      <c r="G3" s="5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4578125227.7400007</v>
      </c>
      <c r="D4" s="52">
        <f>D5+D32</f>
        <v>4553082239.54</v>
      </c>
      <c r="E4" s="52">
        <f>E5+E32</f>
        <v>2312410519.9099998</v>
      </c>
      <c r="F4" s="39">
        <f>D4/E4*100</f>
        <v>196.8976615673418</v>
      </c>
      <c r="G4" s="39">
        <f>D4/B4*100</f>
        <v>119.31230014670564</v>
      </c>
      <c r="H4" s="40">
        <f>D4/C4*100</f>
        <v>99.4529859504878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599435091.73000002</v>
      </c>
      <c r="E5" s="52">
        <f>E6+E20</f>
        <v>552763540.31000006</v>
      </c>
      <c r="F5" s="42">
        <f t="shared" ref="F5:F42" si="0">D5/E5*100</f>
        <v>108.44331219707901</v>
      </c>
      <c r="G5" s="42">
        <f t="shared" ref="G5:G42" si="1">D5/B5*100</f>
        <v>114.87861623681354</v>
      </c>
      <c r="H5" s="40">
        <f t="shared" ref="H5:H42" si="2">D5/C5*100</f>
        <v>108.39323572532864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526626989.44000006</v>
      </c>
      <c r="E6" s="52">
        <f>E7+E10+E11+E17+E18+E19</f>
        <v>474489016.82000005</v>
      </c>
      <c r="F6" s="42">
        <f t="shared" si="0"/>
        <v>110.98823592786739</v>
      </c>
      <c r="G6" s="42">
        <f t="shared" si="1"/>
        <v>114.1452945123517</v>
      </c>
      <c r="H6" s="40">
        <f t="shared" si="2"/>
        <v>108.60580542281272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341037694.84000003</v>
      </c>
      <c r="E7" s="53">
        <f>E8+E9</f>
        <v>305254067.30000001</v>
      </c>
      <c r="F7" s="39">
        <f t="shared" si="0"/>
        <v>111.72257190756194</v>
      </c>
      <c r="G7" s="39">
        <f t="shared" si="1"/>
        <v>111.67966271989935</v>
      </c>
      <c r="H7" s="40">
        <f t="shared" si="2"/>
        <v>108.84286800485773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13539442.73</v>
      </c>
      <c r="E8" s="53">
        <v>11646681.039999999</v>
      </c>
      <c r="F8" s="39">
        <f t="shared" si="0"/>
        <v>116.25151134043594</v>
      </c>
      <c r="G8" s="39">
        <f t="shared" si="1"/>
        <v>149.9125591813596</v>
      </c>
      <c r="H8" s="40">
        <f t="shared" si="2"/>
        <v>106.50264353233668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327498252.11000001</v>
      </c>
      <c r="E9" s="53">
        <v>293607386.25999999</v>
      </c>
      <c r="F9" s="39">
        <f t="shared" si="0"/>
        <v>111.54292004765453</v>
      </c>
      <c r="G9" s="39">
        <f t="shared" si="1"/>
        <v>110.51443716176476</v>
      </c>
      <c r="H9" s="40">
        <f t="shared" si="2"/>
        <v>108.94183345676068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36826068.950000003</v>
      </c>
      <c r="E10" s="53">
        <v>29722942.059999999</v>
      </c>
      <c r="F10" s="39">
        <f t="shared" si="0"/>
        <v>123.89779206803058</v>
      </c>
      <c r="G10" s="39">
        <f t="shared" si="1"/>
        <v>115.39383267927094</v>
      </c>
      <c r="H10" s="40">
        <f t="shared" si="2"/>
        <v>115.39383267927094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115515972.93000001</v>
      </c>
      <c r="E11" s="53">
        <f>E12+E13+E14+E15+E16</f>
        <v>111065091.95</v>
      </c>
      <c r="F11" s="39">
        <f t="shared" si="0"/>
        <v>104.00745265848583</v>
      </c>
      <c r="G11" s="39">
        <f t="shared" si="1"/>
        <v>118.61050194814683</v>
      </c>
      <c r="H11" s="40">
        <f t="shared" si="2"/>
        <v>106.96116939930562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96715299.390000001</v>
      </c>
      <c r="E12" s="53">
        <v>86273548.909999996</v>
      </c>
      <c r="F12" s="39">
        <f t="shared" si="0"/>
        <v>112.10307285596048</v>
      </c>
      <c r="G12" s="39">
        <f t="shared" si="1"/>
        <v>115.13099750406437</v>
      </c>
      <c r="H12" s="40">
        <f t="shared" si="2"/>
        <v>103.93459646011993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-16276.49</v>
      </c>
      <c r="E13" s="53">
        <v>6821826.9100000001</v>
      </c>
      <c r="F13" s="39">
        <f t="shared" si="0"/>
        <v>-0.2385942976087618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194905.32</v>
      </c>
      <c r="E14" s="53">
        <v>159896.43</v>
      </c>
      <c r="F14" s="39"/>
      <c r="G14" s="39">
        <f t="shared" si="1"/>
        <v>76.433458823529406</v>
      </c>
      <c r="H14" s="40">
        <f t="shared" si="2"/>
        <v>118.12443636363636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18622044.710000001</v>
      </c>
      <c r="E15" s="53">
        <v>17809819.699999999</v>
      </c>
      <c r="F15" s="39">
        <f t="shared" si="0"/>
        <v>104.56054594421302</v>
      </c>
      <c r="G15" s="39">
        <f t="shared" si="1"/>
        <v>141.8125978662213</v>
      </c>
      <c r="H15" s="40">
        <f t="shared" si="2"/>
        <v>126.00302286088021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22555447.379999999</v>
      </c>
      <c r="E17" s="53">
        <v>19098190.93</v>
      </c>
      <c r="F17" s="39">
        <f t="shared" si="0"/>
        <v>118.10253370422241</v>
      </c>
      <c r="G17" s="39">
        <f t="shared" si="1"/>
        <v>129.98130957130414</v>
      </c>
      <c r="H17" s="40">
        <f t="shared" si="2"/>
        <v>102.27292387745059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10690068.539999999</v>
      </c>
      <c r="E18" s="53">
        <v>9333275.0399999991</v>
      </c>
      <c r="F18" s="39">
        <f t="shared" si="0"/>
        <v>114.53716400925865</v>
      </c>
      <c r="G18" s="39">
        <f t="shared" si="1"/>
        <v>114.49269607685633</v>
      </c>
      <c r="H18" s="40">
        <f t="shared" si="2"/>
        <v>111.35488062499999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72808102.290000007</v>
      </c>
      <c r="E20" s="52">
        <f>E21+E22+E23+E26+E28+E29</f>
        <v>78274523.48999998</v>
      </c>
      <c r="F20" s="42">
        <f t="shared" si="0"/>
        <v>93.016346882394828</v>
      </c>
      <c r="G20" s="42">
        <f t="shared" si="1"/>
        <v>120.47701917491132</v>
      </c>
      <c r="H20" s="40">
        <f t="shared" si="2"/>
        <v>106.88013201362992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19204442.640000001</v>
      </c>
      <c r="E21" s="53">
        <v>16551159.029999999</v>
      </c>
      <c r="F21" s="39">
        <f t="shared" si="0"/>
        <v>116.03080246640589</v>
      </c>
      <c r="G21" s="39">
        <f t="shared" si="1"/>
        <v>105.32010943079698</v>
      </c>
      <c r="H21" s="40">
        <f t="shared" si="2"/>
        <v>105.32010943079698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2966427.43</v>
      </c>
      <c r="E22" s="53">
        <v>1906103.32</v>
      </c>
      <c r="F22" s="39">
        <f t="shared" si="0"/>
        <v>155.62784025789327</v>
      </c>
      <c r="G22" s="39">
        <f t="shared" si="1"/>
        <v>177.10014507462688</v>
      </c>
      <c r="H22" s="40">
        <f t="shared" si="2"/>
        <v>130.09268553271497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21970326.129999999</v>
      </c>
      <c r="E23" s="53">
        <f>E24+E25</f>
        <v>21381667.219999999</v>
      </c>
      <c r="F23" s="39">
        <f t="shared" si="0"/>
        <v>102.75310107459433</v>
      </c>
      <c r="G23" s="39">
        <f t="shared" si="1"/>
        <v>96.397439955421788</v>
      </c>
      <c r="H23" s="40">
        <f t="shared" si="2"/>
        <v>99.999676382728737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21275328.449999999</v>
      </c>
      <c r="E24" s="53">
        <v>20037562.719999999</v>
      </c>
      <c r="F24" s="39">
        <f t="shared" si="0"/>
        <v>106.17722697763314</v>
      </c>
      <c r="G24" s="39">
        <f t="shared" si="1"/>
        <v>93.348054309959011</v>
      </c>
      <c r="H24" s="40">
        <f t="shared" si="2"/>
        <v>99.924516236602571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694997.68</v>
      </c>
      <c r="E25" s="53">
        <v>1344104.5</v>
      </c>
      <c r="F25" s="39">
        <f t="shared" si="0"/>
        <v>51.707116522562046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26990248.420000002</v>
      </c>
      <c r="E26" s="53">
        <v>34361133.32</v>
      </c>
      <c r="F26" s="39">
        <f t="shared" si="0"/>
        <v>78.548772441944593</v>
      </c>
      <c r="G26" s="39">
        <f t="shared" si="1"/>
        <v>174.89303319139847</v>
      </c>
      <c r="H26" s="40">
        <f t="shared" si="2"/>
        <v>112.7688790506828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26972692.420000002</v>
      </c>
      <c r="E27" s="53">
        <v>29140601.57</v>
      </c>
      <c r="F27" s="39">
        <f t="shared" si="0"/>
        <v>92.560520259705811</v>
      </c>
      <c r="G27" s="39">
        <f t="shared" si="1"/>
        <v>180.63161057756702</v>
      </c>
      <c r="H27" s="40">
        <f t="shared" si="2"/>
        <v>115.10004487685556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1666203.68</v>
      </c>
      <c r="E28" s="53">
        <v>3968551.94</v>
      </c>
      <c r="F28" s="39">
        <f t="shared" si="0"/>
        <v>41.9851801158485</v>
      </c>
      <c r="G28" s="39">
        <f t="shared" si="1"/>
        <v>72.443638260869562</v>
      </c>
      <c r="H28" s="40">
        <f t="shared" si="2"/>
        <v>98.011981176470584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10453.990000000002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8307.19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4025106316.8100004</v>
      </c>
      <c r="D32" s="33">
        <f>D33+D38+D40+D41+D39</f>
        <v>3953647147.8099999</v>
      </c>
      <c r="E32" s="59">
        <f>E33+E38+E40+E41</f>
        <v>1759646979.5999999</v>
      </c>
      <c r="F32" s="42">
        <f t="shared" si="0"/>
        <v>224.68410957683892</v>
      </c>
      <c r="G32" s="42">
        <f t="shared" si="1"/>
        <v>120.01456957114</v>
      </c>
      <c r="H32" s="40">
        <f t="shared" si="2"/>
        <v>98.22466381318759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3987984879.1700001</v>
      </c>
      <c r="D33" s="33">
        <f>D34+D35+D36+D37</f>
        <v>3953344910.6199999</v>
      </c>
      <c r="E33" s="59">
        <f>E34+E35+E36+E37</f>
        <v>1764216441.5199997</v>
      </c>
      <c r="F33" s="42">
        <f t="shared" si="0"/>
        <v>224.08502820741813</v>
      </c>
      <c r="G33" s="42">
        <f t="shared" si="1"/>
        <v>121.36207043473762</v>
      </c>
      <c r="H33" s="40">
        <f t="shared" si="2"/>
        <v>99.131391677763588</v>
      </c>
    </row>
    <row r="34" spans="1:8">
      <c r="A34" s="47" t="s">
        <v>57</v>
      </c>
      <c r="B34" s="48">
        <v>0</v>
      </c>
      <c r="C34" s="54">
        <v>12285874</v>
      </c>
      <c r="D34" s="54">
        <v>12168581.640000001</v>
      </c>
      <c r="E34" s="12">
        <v>16332016.65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2132192533.3499999</v>
      </c>
      <c r="D35" s="54">
        <v>2104426074.45</v>
      </c>
      <c r="E35" s="12">
        <v>209846240.97999999</v>
      </c>
      <c r="F35" s="39">
        <f t="shared" si="0"/>
        <v>1002.8419211238426</v>
      </c>
      <c r="G35" s="39">
        <f t="shared" si="1"/>
        <v>123.12315024841176</v>
      </c>
      <c r="H35" s="40">
        <f t="shared" si="2"/>
        <v>98.697750861345796</v>
      </c>
    </row>
    <row r="36" spans="1:8">
      <c r="A36" s="47" t="s">
        <v>59</v>
      </c>
      <c r="B36" s="48">
        <v>1402918081.01</v>
      </c>
      <c r="C36" s="54">
        <v>1413667085.5699999</v>
      </c>
      <c r="D36" s="54">
        <v>1408468794.24</v>
      </c>
      <c r="E36" s="12">
        <v>1344924242.3199999</v>
      </c>
      <c r="F36" s="39">
        <f t="shared" si="0"/>
        <v>104.72476812600131</v>
      </c>
      <c r="G36" s="39">
        <f t="shared" si="1"/>
        <v>100.39565483581221</v>
      </c>
      <c r="H36" s="40">
        <f t="shared" si="2"/>
        <v>99.632283202809106</v>
      </c>
    </row>
    <row r="37" spans="1:8">
      <c r="A37" s="47" t="s">
        <v>60</v>
      </c>
      <c r="B37" s="48">
        <v>145357488</v>
      </c>
      <c r="C37" s="54">
        <v>429839386.25</v>
      </c>
      <c r="D37" s="54">
        <v>428281460.29000002</v>
      </c>
      <c r="E37" s="12">
        <v>193113941.56999999</v>
      </c>
      <c r="F37" s="39">
        <f t="shared" si="0"/>
        <v>221.77656196549455</v>
      </c>
      <c r="G37" s="39">
        <f t="shared" si="1"/>
        <v>294.64010845454351</v>
      </c>
      <c r="H37" s="40">
        <f t="shared" si="2"/>
        <v>99.637556257096023</v>
      </c>
    </row>
    <row r="38" spans="1:8" ht="26.25">
      <c r="A38" s="47" t="s">
        <v>61</v>
      </c>
      <c r="B38" s="48">
        <v>36826200</v>
      </c>
      <c r="C38" s="54">
        <v>36826200</v>
      </c>
      <c r="D38" s="54"/>
      <c r="E38" s="12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54">
        <v>36826200</v>
      </c>
      <c r="D39" s="54"/>
      <c r="E39" s="12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1061126.26</v>
      </c>
      <c r="E40" s="12">
        <v>954260.15</v>
      </c>
      <c r="F40" s="39">
        <f t="shared" si="0"/>
        <v>111.19884446605049</v>
      </c>
      <c r="G40" s="39"/>
      <c r="H40" s="40">
        <f t="shared" si="2"/>
        <v>101.43386133907011</v>
      </c>
    </row>
    <row r="41" spans="1:8" ht="39">
      <c r="A41" s="47" t="s">
        <v>63</v>
      </c>
      <c r="B41" s="48"/>
      <c r="C41" s="54">
        <v>-750888.62</v>
      </c>
      <c r="D41" s="54">
        <v>-758889.07</v>
      </c>
      <c r="E41" s="12">
        <v>-5523722.0700000003</v>
      </c>
      <c r="F41" s="39">
        <f t="shared" si="0"/>
        <v>13.738726539512513</v>
      </c>
      <c r="G41" s="39"/>
      <c r="H41" s="40">
        <f t="shared" si="2"/>
        <v>101.06546427617987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-2222494.06</v>
      </c>
      <c r="E42" s="33">
        <v>81184909.099999994</v>
      </c>
      <c r="F42" s="39">
        <f t="shared" si="0"/>
        <v>-2.7375704236638732</v>
      </c>
      <c r="G42" s="39">
        <f t="shared" si="1"/>
        <v>5.9618465959952527</v>
      </c>
      <c r="H42" s="40">
        <f t="shared" si="2"/>
        <v>2.7563338010823832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9" sqref="D9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87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51" t="s">
        <v>66</v>
      </c>
      <c r="C3" s="50" t="s">
        <v>67</v>
      </c>
      <c r="D3" s="99"/>
      <c r="E3" s="100"/>
      <c r="F3" s="97"/>
      <c r="G3" s="50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52">
        <f>C5+C32</f>
        <v>4540646281.4200001</v>
      </c>
      <c r="D4" s="52">
        <f>D5+D32</f>
        <v>4265626606.1800008</v>
      </c>
      <c r="E4" s="52">
        <f>E5+E32</f>
        <v>1919443062.4900005</v>
      </c>
      <c r="F4" s="39">
        <f>D4/E4*100</f>
        <v>222.23251575102259</v>
      </c>
      <c r="G4" s="39">
        <f>D4/B4*100</f>
        <v>111.77960229458543</v>
      </c>
      <c r="H4" s="40">
        <f>D4/C4*100</f>
        <v>93.943160109930602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52">
        <f>C6+C20</f>
        <v>553018910.92999995</v>
      </c>
      <c r="D5" s="52">
        <f>D6+D20</f>
        <v>529697560.32000005</v>
      </c>
      <c r="E5" s="52">
        <f>E6+E20</f>
        <v>485826988.44000006</v>
      </c>
      <c r="F5" s="42">
        <f t="shared" ref="F5:F42" si="0">D5/E5*100</f>
        <v>109.03008126840983</v>
      </c>
      <c r="G5" s="42">
        <f t="shared" ref="G5:G42" si="1">D5/B5*100</f>
        <v>101.51378121350693</v>
      </c>
      <c r="H5" s="40">
        <f t="shared" ref="H5:H42" si="2">D5/C5*100</f>
        <v>95.782901787068937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52">
        <f>C7+C10+C11+C17+C18+C19</f>
        <v>484897641.88</v>
      </c>
      <c r="D6" s="52">
        <f>D7+D10+D11+D17+D18+D19</f>
        <v>464459545.54000008</v>
      </c>
      <c r="E6" s="52">
        <f>E7+E10+E11+E17+E18+E19</f>
        <v>416909303.06000006</v>
      </c>
      <c r="F6" s="42">
        <f t="shared" si="0"/>
        <v>111.40541650929694</v>
      </c>
      <c r="G6" s="42">
        <f t="shared" si="1"/>
        <v>100.67063154342293</v>
      </c>
      <c r="H6" s="40">
        <f t="shared" si="2"/>
        <v>95.785069966362542</v>
      </c>
    </row>
    <row r="7" spans="1:8" ht="15" customHeight="1" outlineLevel="2">
      <c r="A7" s="43" t="s">
        <v>9</v>
      </c>
      <c r="B7" s="44">
        <f>B8+B9</f>
        <v>305371351</v>
      </c>
      <c r="C7" s="53">
        <f>C8+C9</f>
        <v>313330309.18000001</v>
      </c>
      <c r="D7" s="53">
        <f>D8+D9</f>
        <v>292137581.64000005</v>
      </c>
      <c r="E7" s="53">
        <f>E8+E9</f>
        <v>260137551.61000001</v>
      </c>
      <c r="F7" s="39">
        <f t="shared" si="0"/>
        <v>112.30119597572545</v>
      </c>
      <c r="G7" s="39">
        <f t="shared" si="1"/>
        <v>95.666335654388234</v>
      </c>
      <c r="H7" s="40">
        <f t="shared" si="2"/>
        <v>93.236298270836841</v>
      </c>
    </row>
    <row r="8" spans="1:8" ht="15" customHeight="1" outlineLevel="3">
      <c r="A8" s="43" t="s">
        <v>11</v>
      </c>
      <c r="B8" s="44">
        <v>9031560</v>
      </c>
      <c r="C8" s="53">
        <v>12712776.210000001</v>
      </c>
      <c r="D8" s="53">
        <v>12718419.48</v>
      </c>
      <c r="E8" s="53">
        <v>9598947.5800000001</v>
      </c>
      <c r="F8" s="39">
        <f t="shared" si="0"/>
        <v>132.49806162604338</v>
      </c>
      <c r="G8" s="39">
        <f t="shared" si="1"/>
        <v>140.82195633976855</v>
      </c>
      <c r="H8" s="40">
        <f t="shared" si="2"/>
        <v>100.04439053993227</v>
      </c>
    </row>
    <row r="9" spans="1:8" ht="15" customHeight="1" outlineLevel="3">
      <c r="A9" s="43" t="s">
        <v>13</v>
      </c>
      <c r="B9" s="44">
        <v>296339791</v>
      </c>
      <c r="C9" s="53">
        <v>300617532.97000003</v>
      </c>
      <c r="D9" s="53">
        <v>279419162.16000003</v>
      </c>
      <c r="E9" s="53">
        <v>250538604.03</v>
      </c>
      <c r="F9" s="39">
        <f t="shared" si="0"/>
        <v>111.52738846047924</v>
      </c>
      <c r="G9" s="39">
        <f t="shared" si="1"/>
        <v>94.290125945320653</v>
      </c>
      <c r="H9" s="40">
        <f t="shared" si="2"/>
        <v>92.948391731990071</v>
      </c>
    </row>
    <row r="10" spans="1:8" ht="25.5" outlineLevel="2">
      <c r="A10" s="43" t="s">
        <v>15</v>
      </c>
      <c r="B10" s="44">
        <v>31913377.079999998</v>
      </c>
      <c r="C10" s="53">
        <v>31913377.079999998</v>
      </c>
      <c r="D10" s="53">
        <v>33797434.280000001</v>
      </c>
      <c r="E10" s="53">
        <v>27084287.98</v>
      </c>
      <c r="F10" s="39">
        <f t="shared" si="0"/>
        <v>124.78612804943303</v>
      </c>
      <c r="G10" s="39">
        <f t="shared" si="1"/>
        <v>105.90365975771563</v>
      </c>
      <c r="H10" s="40">
        <f t="shared" si="2"/>
        <v>105.90365975771563</v>
      </c>
    </row>
    <row r="11" spans="1:8" ht="15" customHeight="1" outlineLevel="2">
      <c r="A11" s="43" t="s">
        <v>17</v>
      </c>
      <c r="B11" s="44">
        <f>B12+B13+B14+B15+B16</f>
        <v>97391016</v>
      </c>
      <c r="C11" s="53">
        <f>C12+C13+C14+C15+C16</f>
        <v>107998046</v>
      </c>
      <c r="D11" s="53">
        <f>D12+D13+D14+D15+D16</f>
        <v>106723696.94000001</v>
      </c>
      <c r="E11" s="53">
        <f>E12+E13+E14+E15+E16</f>
        <v>102382701.56999999</v>
      </c>
      <c r="F11" s="39">
        <f t="shared" si="0"/>
        <v>104.23996954898875</v>
      </c>
      <c r="G11" s="39">
        <f t="shared" si="1"/>
        <v>109.58269183679118</v>
      </c>
      <c r="H11" s="40">
        <f t="shared" si="2"/>
        <v>98.820025817874537</v>
      </c>
    </row>
    <row r="12" spans="1:8" ht="25.5" customHeight="1" outlineLevel="3">
      <c r="A12" s="43" t="s">
        <v>19</v>
      </c>
      <c r="B12" s="44">
        <v>84004570</v>
      </c>
      <c r="C12" s="53">
        <v>93054000</v>
      </c>
      <c r="D12" s="53">
        <v>92948661.540000007</v>
      </c>
      <c r="E12" s="53">
        <v>82067730.540000007</v>
      </c>
      <c r="F12" s="39">
        <f t="shared" si="0"/>
        <v>113.25847678302327</v>
      </c>
      <c r="G12" s="39">
        <f t="shared" si="1"/>
        <v>110.64714876821584</v>
      </c>
      <c r="H12" s="40">
        <f t="shared" si="2"/>
        <v>99.886798568573099</v>
      </c>
    </row>
    <row r="13" spans="1:8" ht="15" customHeight="1" outlineLevel="3">
      <c r="A13" s="43" t="s">
        <v>21</v>
      </c>
      <c r="B13" s="44">
        <v>0</v>
      </c>
      <c r="C13" s="53">
        <v>0</v>
      </c>
      <c r="D13" s="53">
        <v>-29701.35</v>
      </c>
      <c r="E13" s="53">
        <v>6716383.0499999998</v>
      </c>
      <c r="F13" s="39">
        <f t="shared" si="0"/>
        <v>-0.44222239528163892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53">
        <v>165000</v>
      </c>
      <c r="D14" s="53">
        <v>141073.14000000001</v>
      </c>
      <c r="E14" s="53">
        <v>158517.94</v>
      </c>
      <c r="F14" s="39"/>
      <c r="G14" s="39">
        <f t="shared" si="1"/>
        <v>55.322800000000008</v>
      </c>
      <c r="H14" s="40">
        <f t="shared" si="2"/>
        <v>85.49887272727274</v>
      </c>
    </row>
    <row r="15" spans="1:8" ht="15" customHeight="1" outlineLevel="3">
      <c r="A15" s="43" t="s">
        <v>25</v>
      </c>
      <c r="B15" s="44">
        <v>13131446</v>
      </c>
      <c r="C15" s="53">
        <v>14779046</v>
      </c>
      <c r="D15" s="53">
        <v>13663663.609999999</v>
      </c>
      <c r="E15" s="53">
        <v>13440070.039999999</v>
      </c>
      <c r="F15" s="39">
        <f t="shared" si="0"/>
        <v>101.66363396421704</v>
      </c>
      <c r="G15" s="39">
        <f t="shared" si="1"/>
        <v>104.05300078909816</v>
      </c>
      <c r="H15" s="40">
        <f t="shared" si="2"/>
        <v>92.452947301199274</v>
      </c>
    </row>
    <row r="16" spans="1:8" ht="15" customHeight="1" outlineLevel="3">
      <c r="A16" s="43" t="s">
        <v>26</v>
      </c>
      <c r="B16" s="44">
        <v>0</v>
      </c>
      <c r="C16" s="53">
        <v>0</v>
      </c>
      <c r="D16" s="53">
        <v>0</v>
      </c>
      <c r="E16" s="53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53">
        <v>22054172.82</v>
      </c>
      <c r="D17" s="53">
        <v>22069261.969999999</v>
      </c>
      <c r="E17" s="53">
        <v>18967990.850000001</v>
      </c>
      <c r="F17" s="39">
        <f t="shared" si="0"/>
        <v>116.35002433586685</v>
      </c>
      <c r="G17" s="39">
        <f t="shared" si="1"/>
        <v>127.17954664363565</v>
      </c>
      <c r="H17" s="40">
        <f t="shared" si="2"/>
        <v>100.06841857150188</v>
      </c>
    </row>
    <row r="18" spans="1:8" ht="15" customHeight="1" outlineLevel="2">
      <c r="A18" s="43" t="s">
        <v>30</v>
      </c>
      <c r="B18" s="44">
        <v>9336900</v>
      </c>
      <c r="C18" s="53">
        <v>9600000</v>
      </c>
      <c r="D18" s="53">
        <v>9729833.9100000001</v>
      </c>
      <c r="E18" s="53">
        <v>8321321.5099999998</v>
      </c>
      <c r="F18" s="39">
        <f t="shared" si="0"/>
        <v>116.92654704312706</v>
      </c>
      <c r="G18" s="39">
        <f t="shared" si="1"/>
        <v>104.20839796934742</v>
      </c>
      <c r="H18" s="40">
        <f t="shared" si="2"/>
        <v>101.35243656249999</v>
      </c>
    </row>
    <row r="19" spans="1:8" ht="25.5" outlineLevel="2">
      <c r="A19" s="43" t="s">
        <v>31</v>
      </c>
      <c r="B19" s="44"/>
      <c r="C19" s="53">
        <v>1736.8</v>
      </c>
      <c r="D19" s="53">
        <v>1736.8</v>
      </c>
      <c r="E19" s="53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52">
        <f>C21+C22+C23+C26+C28+C29</f>
        <v>68121269.049999997</v>
      </c>
      <c r="D20" s="52">
        <f>D21+D22+D23+D26+D28+D29</f>
        <v>65238014.780000001</v>
      </c>
      <c r="E20" s="52">
        <f>E21+E22+E23+E26+E28+E29</f>
        <v>68917685.379999995</v>
      </c>
      <c r="F20" s="42">
        <f t="shared" si="0"/>
        <v>94.660774546169193</v>
      </c>
      <c r="G20" s="42">
        <f t="shared" si="1"/>
        <v>107.95064437028614</v>
      </c>
      <c r="H20" s="40">
        <f t="shared" si="2"/>
        <v>95.767468354290742</v>
      </c>
    </row>
    <row r="21" spans="1:8" ht="25.5" outlineLevel="2">
      <c r="A21" s="43" t="s">
        <v>34</v>
      </c>
      <c r="B21" s="44">
        <v>18234355</v>
      </c>
      <c r="C21" s="53">
        <v>18234355</v>
      </c>
      <c r="D21" s="53">
        <v>17760681.640000001</v>
      </c>
      <c r="E21" s="53">
        <v>12941114.720000001</v>
      </c>
      <c r="F21" s="39">
        <f t="shared" si="0"/>
        <v>137.24228572482664</v>
      </c>
      <c r="G21" s="39">
        <f t="shared" si="1"/>
        <v>97.402302631488752</v>
      </c>
      <c r="H21" s="40">
        <f t="shared" si="2"/>
        <v>97.402302631488752</v>
      </c>
    </row>
    <row r="22" spans="1:8" outlineLevel="2">
      <c r="A22" s="43" t="s">
        <v>36</v>
      </c>
      <c r="B22" s="44">
        <v>1675000</v>
      </c>
      <c r="C22" s="53">
        <v>2280241.52</v>
      </c>
      <c r="D22" s="53">
        <v>2384664.67</v>
      </c>
      <c r="E22" s="53">
        <v>1744726.04</v>
      </c>
      <c r="F22" s="39">
        <f t="shared" si="0"/>
        <v>136.67845927260879</v>
      </c>
      <c r="G22" s="39">
        <f t="shared" si="1"/>
        <v>142.36803999999998</v>
      </c>
      <c r="H22" s="40">
        <f t="shared" si="2"/>
        <v>104.57947761603779</v>
      </c>
    </row>
    <row r="23" spans="1:8" ht="25.5" outlineLevel="2">
      <c r="A23" s="43" t="s">
        <v>38</v>
      </c>
      <c r="B23" s="44">
        <f>B24+B25</f>
        <v>22791400</v>
      </c>
      <c r="C23" s="53">
        <f>C24+C25</f>
        <v>21970397.23</v>
      </c>
      <c r="D23" s="53">
        <f>D24+D25</f>
        <v>20094734.77</v>
      </c>
      <c r="E23" s="53">
        <f>E24+E25</f>
        <v>19575956.920000002</v>
      </c>
      <c r="F23" s="39">
        <f t="shared" si="0"/>
        <v>102.65007658179908</v>
      </c>
      <c r="G23" s="39">
        <f t="shared" si="1"/>
        <v>88.168057995559721</v>
      </c>
      <c r="H23" s="40">
        <f t="shared" si="2"/>
        <v>91.462774021041213</v>
      </c>
    </row>
    <row r="24" spans="1:8" ht="15" customHeight="1" outlineLevel="3">
      <c r="A24" s="43" t="s">
        <v>40</v>
      </c>
      <c r="B24" s="44">
        <v>22791400</v>
      </c>
      <c r="C24" s="53">
        <v>21291400</v>
      </c>
      <c r="D24" s="53">
        <v>19417737.09</v>
      </c>
      <c r="E24" s="53">
        <v>18231852.420000002</v>
      </c>
      <c r="F24" s="39">
        <f t="shared" si="0"/>
        <v>106.50446615451486</v>
      </c>
      <c r="G24" s="39">
        <f t="shared" si="1"/>
        <v>85.197649508147805</v>
      </c>
      <c r="H24" s="40">
        <f t="shared" si="2"/>
        <v>91.199907427412015</v>
      </c>
    </row>
    <row r="25" spans="1:8" ht="15" customHeight="1" outlineLevel="3">
      <c r="A25" s="43" t="s">
        <v>42</v>
      </c>
      <c r="B25" s="44"/>
      <c r="C25" s="53">
        <v>678997.23</v>
      </c>
      <c r="D25" s="53">
        <v>676997.68</v>
      </c>
      <c r="E25" s="53">
        <v>1344104.5</v>
      </c>
      <c r="F25" s="39">
        <f t="shared" si="0"/>
        <v>50.367934933630529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53">
        <v>23934128.5</v>
      </c>
      <c r="D26" s="53">
        <v>23534010.870000001</v>
      </c>
      <c r="E26" s="53">
        <v>30931562.550000001</v>
      </c>
      <c r="F26" s="39">
        <f t="shared" si="0"/>
        <v>76.084131967009213</v>
      </c>
      <c r="G26" s="39">
        <f t="shared" si="1"/>
        <v>152.49709747627594</v>
      </c>
      <c r="H26" s="40">
        <f t="shared" si="2"/>
        <v>98.328254860000442</v>
      </c>
    </row>
    <row r="27" spans="1:8" ht="25.5" outlineLevel="3">
      <c r="A27" s="43" t="s">
        <v>46</v>
      </c>
      <c r="B27" s="44">
        <v>14932432</v>
      </c>
      <c r="C27" s="53">
        <v>23434128.5</v>
      </c>
      <c r="D27" s="53">
        <v>23516454.870000001</v>
      </c>
      <c r="E27" s="53">
        <v>25715419.800000001</v>
      </c>
      <c r="F27" s="39">
        <f t="shared" si="0"/>
        <v>91.448846851024385</v>
      </c>
      <c r="G27" s="39">
        <f t="shared" si="1"/>
        <v>157.48576568103576</v>
      </c>
      <c r="H27" s="40">
        <f t="shared" si="2"/>
        <v>100.35130971480335</v>
      </c>
    </row>
    <row r="28" spans="1:8" outlineLevel="2">
      <c r="A28" s="43" t="s">
        <v>48</v>
      </c>
      <c r="B28" s="44">
        <v>2300000</v>
      </c>
      <c r="C28" s="53">
        <v>1700000</v>
      </c>
      <c r="D28" s="53">
        <v>1458382.91</v>
      </c>
      <c r="E28" s="53">
        <v>3618416.49</v>
      </c>
      <c r="F28" s="39">
        <f t="shared" si="0"/>
        <v>40.304451243532768</v>
      </c>
      <c r="G28" s="39">
        <f t="shared" si="1"/>
        <v>63.407952608695652</v>
      </c>
      <c r="H28" s="40">
        <f t="shared" si="2"/>
        <v>85.787229999999994</v>
      </c>
    </row>
    <row r="29" spans="1:8" ht="15" customHeight="1" outlineLevel="2">
      <c r="A29" s="43" t="s">
        <v>50</v>
      </c>
      <c r="B29" s="44">
        <f>B30+B31</f>
        <v>0</v>
      </c>
      <c r="C29" s="53">
        <f>C30+C31</f>
        <v>2146.8000000000002</v>
      </c>
      <c r="D29" s="53">
        <f>D30+D31</f>
        <v>5539.92</v>
      </c>
      <c r="E29" s="53">
        <f>E30+E31</f>
        <v>105908.66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53"/>
      <c r="D30" s="53">
        <v>3393.12</v>
      </c>
      <c r="E30" s="53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53">
        <v>2146.8000000000002</v>
      </c>
      <c r="D31" s="53">
        <v>2146.8000000000002</v>
      </c>
      <c r="E31" s="53">
        <v>105908.66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3987627370.4899998</v>
      </c>
      <c r="D32" s="33">
        <f>D33+D38+D40+D41+D39</f>
        <v>3735929045.8600006</v>
      </c>
      <c r="E32" s="33">
        <f>E33+E38+E40+E41</f>
        <v>1433616074.0500004</v>
      </c>
      <c r="F32" s="42">
        <f t="shared" si="0"/>
        <v>260.59480731866444</v>
      </c>
      <c r="G32" s="42">
        <f t="shared" si="1"/>
        <v>113.40564790552088</v>
      </c>
      <c r="H32" s="40">
        <f t="shared" si="2"/>
        <v>93.688017930344614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3950505932.8499994</v>
      </c>
      <c r="D33" s="33">
        <f>D34+D35+D36+D37</f>
        <v>3735613608.2200003</v>
      </c>
      <c r="E33" s="33">
        <f>E34+E35+E36+E37</f>
        <v>1438185535.9700003</v>
      </c>
      <c r="F33" s="42">
        <f t="shared" si="0"/>
        <v>259.74490180785153</v>
      </c>
      <c r="G33" s="42">
        <f t="shared" si="1"/>
        <v>114.67802888128465</v>
      </c>
      <c r="H33" s="40">
        <f t="shared" si="2"/>
        <v>94.560384713181023</v>
      </c>
    </row>
    <row r="34" spans="1:8">
      <c r="A34" s="47" t="s">
        <v>57</v>
      </c>
      <c r="B34" s="48">
        <v>0</v>
      </c>
      <c r="C34" s="54">
        <v>12285874</v>
      </c>
      <c r="D34" s="54">
        <v>11845741.640000001</v>
      </c>
      <c r="E34" s="54">
        <v>13731398.65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54">
        <v>2141802748.03</v>
      </c>
      <c r="D35" s="54">
        <v>2034120319.6700001</v>
      </c>
      <c r="E35" s="54">
        <v>127615549.25</v>
      </c>
      <c r="F35" s="39">
        <f t="shared" si="0"/>
        <v>1593.9439446247575</v>
      </c>
      <c r="G35" s="39">
        <f t="shared" si="1"/>
        <v>119.00978836119589</v>
      </c>
      <c r="H35" s="40">
        <f t="shared" si="2"/>
        <v>94.972346148166793</v>
      </c>
    </row>
    <row r="36" spans="1:8">
      <c r="A36" s="47" t="s">
        <v>59</v>
      </c>
      <c r="B36" s="48">
        <v>1402918081.01</v>
      </c>
      <c r="C36" s="54">
        <v>1375060072.5699999</v>
      </c>
      <c r="D36" s="54">
        <v>1277103767.9400001</v>
      </c>
      <c r="E36" s="54">
        <v>1202240975.6800001</v>
      </c>
      <c r="F36" s="39">
        <f t="shared" si="0"/>
        <v>106.22693734237905</v>
      </c>
      <c r="G36" s="39">
        <f t="shared" si="1"/>
        <v>91.031955837405505</v>
      </c>
      <c r="H36" s="40">
        <f t="shared" si="2"/>
        <v>92.876216349812367</v>
      </c>
    </row>
    <row r="37" spans="1:8">
      <c r="A37" s="47" t="s">
        <v>60</v>
      </c>
      <c r="B37" s="48">
        <v>145357488</v>
      </c>
      <c r="C37" s="54">
        <v>421357238.25</v>
      </c>
      <c r="D37" s="54">
        <v>412543778.97000003</v>
      </c>
      <c r="E37" s="54">
        <v>94597612.390000001</v>
      </c>
      <c r="F37" s="39">
        <f t="shared" si="0"/>
        <v>436.10379643536373</v>
      </c>
      <c r="G37" s="39">
        <f t="shared" si="1"/>
        <v>283.81322809458572</v>
      </c>
      <c r="H37" s="40">
        <f t="shared" si="2"/>
        <v>97.908316630181929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 hidden="1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54">
        <v>1046126.26</v>
      </c>
      <c r="D40" s="54">
        <v>1046126.26</v>
      </c>
      <c r="E40" s="54">
        <v>954260.15</v>
      </c>
      <c r="F40" s="39">
        <f t="shared" si="0"/>
        <v>109.62694606916155</v>
      </c>
      <c r="G40" s="39"/>
      <c r="H40" s="40">
        <f t="shared" si="2"/>
        <v>100</v>
      </c>
    </row>
    <row r="41" spans="1:8" ht="39">
      <c r="A41" s="47" t="s">
        <v>63</v>
      </c>
      <c r="B41" s="48"/>
      <c r="C41" s="54">
        <v>-750888.62</v>
      </c>
      <c r="D41" s="54">
        <v>-730688.62</v>
      </c>
      <c r="E41" s="54">
        <v>-5523722.0700000003</v>
      </c>
      <c r="F41" s="39">
        <f t="shared" si="0"/>
        <v>13.228193068736349</v>
      </c>
      <c r="G41" s="39"/>
      <c r="H41" s="40">
        <f t="shared" si="2"/>
        <v>97.309854023357019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105254308.98</v>
      </c>
      <c r="E42" s="33">
        <v>86992742.349999994</v>
      </c>
      <c r="F42" s="39">
        <f t="shared" si="0"/>
        <v>120.99205765525566</v>
      </c>
      <c r="G42" s="39">
        <f t="shared" si="1"/>
        <v>-282.34498125328878</v>
      </c>
      <c r="H42" s="40">
        <f t="shared" si="2"/>
        <v>-130.53623619184972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0" fitToWidth="0" fitToHeight="0" orientation="portrait" errors="blank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86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101" t="s">
        <v>76</v>
      </c>
      <c r="E2" s="102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101"/>
      <c r="E3" s="102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4506021964.2199993</v>
      </c>
      <c r="D4" s="38">
        <f>D5+D32</f>
        <v>3970976126.9300003</v>
      </c>
      <c r="E4" s="38">
        <f>E5+E32</f>
        <v>1801220363.6000001</v>
      </c>
      <c r="F4" s="39">
        <f>D4/E4*100</f>
        <v>220.46031719258542</v>
      </c>
      <c r="G4" s="39">
        <f>D4/B4*100</f>
        <v>104.05836543368514</v>
      </c>
      <c r="H4" s="40">
        <f>D4/C4*100</f>
        <v>88.125982484361543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484176054.29000002</v>
      </c>
      <c r="E5" s="41">
        <f>E6+E20</f>
        <v>446826027.45000011</v>
      </c>
      <c r="F5" s="42">
        <f t="shared" ref="F5:F42" si="0">D5/E5*100</f>
        <v>108.35896401406013</v>
      </c>
      <c r="G5" s="42">
        <f t="shared" ref="G5:G42" si="1">D5/B5*100</f>
        <v>92.789821448906366</v>
      </c>
      <c r="H5" s="40">
        <f t="shared" ref="H5:H42" si="2">D5/C5*100</f>
        <v>90.49376038953298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421526255.23000002</v>
      </c>
      <c r="E6" s="41">
        <f>E7+E10+E11+E17+E18+E19</f>
        <v>381895080.7100001</v>
      </c>
      <c r="F6" s="42">
        <f t="shared" si="0"/>
        <v>110.37750327820919</v>
      </c>
      <c r="G6" s="42">
        <f t="shared" si="1"/>
        <v>91.364930990493733</v>
      </c>
      <c r="H6" s="40">
        <f t="shared" si="2"/>
        <v>89.563997604270185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258387755.91</v>
      </c>
      <c r="E7" s="44">
        <f>E8+E9</f>
        <v>233826344.74000001</v>
      </c>
      <c r="F7" s="39">
        <f t="shared" si="0"/>
        <v>110.50412484414906</v>
      </c>
      <c r="G7" s="39">
        <f t="shared" si="1"/>
        <v>84.614275394157715</v>
      </c>
      <c r="H7" s="40">
        <f t="shared" si="2"/>
        <v>84.12895948438954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11699627.85</v>
      </c>
      <c r="E8" s="44">
        <v>8757613.4100000001</v>
      </c>
      <c r="F8" s="39">
        <f t="shared" si="0"/>
        <v>133.59379207856583</v>
      </c>
      <c r="G8" s="39">
        <f t="shared" si="1"/>
        <v>129.541605769103</v>
      </c>
      <c r="H8" s="40">
        <f t="shared" si="2"/>
        <v>121.566447528382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246688128.06</v>
      </c>
      <c r="E9" s="44">
        <v>225068731.33000001</v>
      </c>
      <c r="F9" s="39">
        <f t="shared" si="0"/>
        <v>109.60568649507391</v>
      </c>
      <c r="G9" s="39">
        <f t="shared" si="1"/>
        <v>83.245023298271818</v>
      </c>
      <c r="H9" s="40">
        <f t="shared" si="2"/>
        <v>82.917901119129908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30760573.43</v>
      </c>
      <c r="E10" s="44">
        <v>24329899.629999999</v>
      </c>
      <c r="F10" s="39">
        <f t="shared" si="0"/>
        <v>126.43115630477428</v>
      </c>
      <c r="G10" s="39">
        <f t="shared" si="1"/>
        <v>96.387710247304241</v>
      </c>
      <c r="H10" s="40">
        <f t="shared" si="2"/>
        <v>96.387710247304241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102458167.42</v>
      </c>
      <c r="E11" s="44">
        <f>E12+E13+E14+E15+E16</f>
        <v>98794983.599999994</v>
      </c>
      <c r="F11" s="39">
        <f t="shared" si="0"/>
        <v>103.7078641915985</v>
      </c>
      <c r="G11" s="39">
        <f t="shared" si="1"/>
        <v>105.20289409446144</v>
      </c>
      <c r="H11" s="40">
        <f t="shared" si="2"/>
        <v>98.417238286438973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89374964.700000003</v>
      </c>
      <c r="E12" s="44">
        <v>79403112.349999994</v>
      </c>
      <c r="F12" s="39">
        <f t="shared" si="0"/>
        <v>112.55851572422652</v>
      </c>
      <c r="G12" s="39">
        <f t="shared" si="1"/>
        <v>106.39297921529747</v>
      </c>
      <c r="H12" s="40">
        <f t="shared" si="2"/>
        <v>100.3402810561853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-10877.59</v>
      </c>
      <c r="E13" s="44">
        <v>6583846.8399999999</v>
      </c>
      <c r="F13" s="39">
        <f t="shared" si="0"/>
        <v>-0.16521632814897014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139331.76</v>
      </c>
      <c r="E14" s="44">
        <v>238142.77</v>
      </c>
      <c r="F14" s="39"/>
      <c r="G14" s="39">
        <f t="shared" si="1"/>
        <v>54.639905882352949</v>
      </c>
      <c r="H14" s="40">
        <f t="shared" si="2"/>
        <v>54.639905882352949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12954748.550000001</v>
      </c>
      <c r="E15" s="44">
        <v>12569881.640000001</v>
      </c>
      <c r="F15" s="39">
        <f t="shared" si="0"/>
        <v>103.06181809043669</v>
      </c>
      <c r="G15" s="39">
        <f t="shared" si="1"/>
        <v>98.654394573149077</v>
      </c>
      <c r="H15" s="40">
        <f t="shared" si="2"/>
        <v>87.65618937785294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21073727.219999999</v>
      </c>
      <c r="E17" s="44">
        <v>17576927.719999999</v>
      </c>
      <c r="F17" s="39">
        <f t="shared" si="0"/>
        <v>119.8942588585669</v>
      </c>
      <c r="G17" s="39">
        <f t="shared" si="1"/>
        <v>121.44253294806688</v>
      </c>
      <c r="H17" s="40">
        <f t="shared" si="2"/>
        <v>116.09820589755006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8844294.4499999993</v>
      </c>
      <c r="E18" s="44">
        <v>7351475.4800000004</v>
      </c>
      <c r="F18" s="39">
        <f t="shared" si="0"/>
        <v>120.30638575971962</v>
      </c>
      <c r="G18" s="39">
        <f t="shared" si="1"/>
        <v>94.72409954053272</v>
      </c>
      <c r="H18" s="40">
        <f t="shared" si="2"/>
        <v>94.72409954053272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62649799.059999995</v>
      </c>
      <c r="E20" s="41">
        <f>E21+E22+E23+E26+E28+E29</f>
        <v>64930946.740000002</v>
      </c>
      <c r="F20" s="42">
        <f t="shared" si="0"/>
        <v>96.486809765558633</v>
      </c>
      <c r="G20" s="42">
        <f t="shared" si="1"/>
        <v>103.66787219082123</v>
      </c>
      <c r="H20" s="40">
        <f t="shared" si="2"/>
        <v>97.289043762845552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17536184.579999998</v>
      </c>
      <c r="E21" s="44">
        <v>12628981.92</v>
      </c>
      <c r="F21" s="39">
        <f t="shared" si="0"/>
        <v>138.85667657999147</v>
      </c>
      <c r="G21" s="39">
        <f t="shared" si="1"/>
        <v>96.171126316231081</v>
      </c>
      <c r="H21" s="40">
        <f t="shared" si="2"/>
        <v>96.171126316231081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2280241.52</v>
      </c>
      <c r="E22" s="44">
        <v>1648997.17</v>
      </c>
      <c r="F22" s="39">
        <f t="shared" si="0"/>
        <v>138.2804992927914</v>
      </c>
      <c r="G22" s="39">
        <f t="shared" si="1"/>
        <v>136.13382208955224</v>
      </c>
      <c r="H22" s="40">
        <f t="shared" si="2"/>
        <v>124.53530966684872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18485453.390000001</v>
      </c>
      <c r="E23" s="44">
        <f>E24+E25</f>
        <v>17813166.699999999</v>
      </c>
      <c r="F23" s="39">
        <f t="shared" si="0"/>
        <v>103.77409980674577</v>
      </c>
      <c r="G23" s="39">
        <f t="shared" si="1"/>
        <v>81.10714300130752</v>
      </c>
      <c r="H23" s="40">
        <f t="shared" si="2"/>
        <v>79.270027744901284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17431321.16</v>
      </c>
      <c r="E24" s="44">
        <v>16469062.199999999</v>
      </c>
      <c r="F24" s="39">
        <f t="shared" si="0"/>
        <v>105.84282789338182</v>
      </c>
      <c r="G24" s="39">
        <f t="shared" si="1"/>
        <v>76.482011460463156</v>
      </c>
      <c r="H24" s="40">
        <f t="shared" si="2"/>
        <v>76.482011460463156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1054132.23</v>
      </c>
      <c r="E25" s="44">
        <v>1344104.5</v>
      </c>
      <c r="F25" s="39">
        <f t="shared" si="0"/>
        <v>78.426359706406757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23036501.25</v>
      </c>
      <c r="E26" s="44">
        <v>28799771.210000001</v>
      </c>
      <c r="F26" s="39">
        <f t="shared" si="0"/>
        <v>79.988486998817379</v>
      </c>
      <c r="G26" s="39">
        <f t="shared" si="1"/>
        <v>149.27330475196652</v>
      </c>
      <c r="H26" s="40">
        <f t="shared" si="2"/>
        <v>123.13432387064826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23018945.25</v>
      </c>
      <c r="E27" s="44">
        <v>23583628.460000001</v>
      </c>
      <c r="F27" s="39">
        <f t="shared" si="0"/>
        <v>97.605613525680511</v>
      </c>
      <c r="G27" s="39">
        <f t="shared" si="1"/>
        <v>154.15402695287679</v>
      </c>
      <c r="H27" s="40">
        <f t="shared" si="2"/>
        <v>126.41915157768663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1297523</v>
      </c>
      <c r="E28" s="45">
        <v>3453377.2</v>
      </c>
      <c r="F28" s="39">
        <f t="shared" si="0"/>
        <v>37.572582572213662</v>
      </c>
      <c r="G28" s="39">
        <f t="shared" si="1"/>
        <v>56.414043478260865</v>
      </c>
      <c r="H28" s="40">
        <f t="shared" si="2"/>
        <v>56.414043478260865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13895.32</v>
      </c>
      <c r="E29" s="44">
        <f>E30+E31</f>
        <v>586652.54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11748.52</v>
      </c>
      <c r="E30" s="44">
        <v>500000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86652.54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3970983910.5399995</v>
      </c>
      <c r="D32" s="33">
        <f>D33+D38+D40+D41+D39</f>
        <v>3486800072.6400003</v>
      </c>
      <c r="E32" s="33">
        <f>E33+E38+E40+E41</f>
        <v>1354394336.1500001</v>
      </c>
      <c r="F32" s="42">
        <f t="shared" si="0"/>
        <v>257.44349186748479</v>
      </c>
      <c r="G32" s="42">
        <f t="shared" si="1"/>
        <v>105.84323644822629</v>
      </c>
      <c r="H32" s="40">
        <f t="shared" si="2"/>
        <v>87.806955434524625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3934157710.5399995</v>
      </c>
      <c r="D33" s="33">
        <f>D34+D35+D36+D37</f>
        <v>3486876770</v>
      </c>
      <c r="E33" s="33">
        <f>E34+E35+E36+E37</f>
        <v>1358963798.0699999</v>
      </c>
      <c r="F33" s="42">
        <f t="shared" si="0"/>
        <v>256.58349213953022</v>
      </c>
      <c r="G33" s="42">
        <f t="shared" si="1"/>
        <v>107.04216144187232</v>
      </c>
      <c r="H33" s="40">
        <f t="shared" si="2"/>
        <v>88.630833498573551</v>
      </c>
    </row>
    <row r="34" spans="1:8">
      <c r="A34" s="47" t="s">
        <v>57</v>
      </c>
      <c r="B34" s="48">
        <v>0</v>
      </c>
      <c r="C34" s="48">
        <v>11963034</v>
      </c>
      <c r="D34" s="48">
        <v>3503607.64</v>
      </c>
      <c r="E34" s="48">
        <v>13569978.65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2141884459.03</v>
      </c>
      <c r="D35" s="48">
        <v>1976917388.27</v>
      </c>
      <c r="E35" s="48">
        <v>121377936.13</v>
      </c>
      <c r="F35" s="39">
        <f t="shared" si="0"/>
        <v>1628.7287881980894</v>
      </c>
      <c r="G35" s="39">
        <f t="shared" si="1"/>
        <v>115.66303021040054</v>
      </c>
      <c r="H35" s="40">
        <f t="shared" si="2"/>
        <v>92.29804063125286</v>
      </c>
    </row>
    <row r="36" spans="1:8">
      <c r="A36" s="47" t="s">
        <v>59</v>
      </c>
      <c r="B36" s="48">
        <v>1402918081.01</v>
      </c>
      <c r="C36" s="48">
        <v>1358546184.5699999</v>
      </c>
      <c r="D36" s="48">
        <v>1130341380.8599999</v>
      </c>
      <c r="E36" s="48">
        <v>1143803664.3599999</v>
      </c>
      <c r="F36" s="39">
        <f t="shared" si="0"/>
        <v>98.823024971900864</v>
      </c>
      <c r="G36" s="39">
        <f t="shared" si="1"/>
        <v>80.570732971538547</v>
      </c>
      <c r="H36" s="40">
        <f t="shared" si="2"/>
        <v>83.20227856057538</v>
      </c>
    </row>
    <row r="37" spans="1:8">
      <c r="A37" s="47" t="s">
        <v>60</v>
      </c>
      <c r="B37" s="48">
        <v>145357488</v>
      </c>
      <c r="C37" s="48">
        <v>421764032.94</v>
      </c>
      <c r="D37" s="48">
        <v>376114393.23000002</v>
      </c>
      <c r="E37" s="48">
        <v>80212218.930000007</v>
      </c>
      <c r="F37" s="39">
        <f t="shared" si="0"/>
        <v>468.89912565344855</v>
      </c>
      <c r="G37" s="39">
        <f t="shared" si="1"/>
        <v>258.75130232712883</v>
      </c>
      <c r="H37" s="40">
        <f t="shared" si="2"/>
        <v>89.176497722722104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0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954260.15</v>
      </c>
      <c r="F40" s="39">
        <f t="shared" si="0"/>
        <v>68.533854211558548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-730688.62</v>
      </c>
      <c r="E41" s="48">
        <v>-5523722.0700000003</v>
      </c>
      <c r="F41" s="39">
        <f t="shared" si="0"/>
        <v>13.228193068736349</v>
      </c>
      <c r="G41" s="39"/>
      <c r="H41" s="40">
        <f t="shared" si="2"/>
        <v>173.47437040666804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74941395.900000006</v>
      </c>
      <c r="E42" s="33">
        <v>66102622.299999997</v>
      </c>
      <c r="F42" s="39">
        <f t="shared" si="0"/>
        <v>113.37129041550899</v>
      </c>
      <c r="G42" s="39">
        <f t="shared" si="1"/>
        <v>-201.03050626175695</v>
      </c>
      <c r="H42" s="40">
        <f t="shared" si="2"/>
        <v>-92.942206837424237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4"/>
  <sheetViews>
    <sheetView showGridLines="0" showZeros="0" zoomScaleNormal="100" workbookViewId="0">
      <pane xSplit="1" topLeftCell="B1" activePane="topRight" state="frozen"/>
      <selection activeCell="B1" sqref="B1"/>
      <selection pane="topRight" activeCell="D4" sqref="D4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84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4499677644.4799995</v>
      </c>
      <c r="D4" s="38">
        <f>D5+D32</f>
        <v>3736864187.7700005</v>
      </c>
      <c r="E4" s="38">
        <f>E5+E32</f>
        <v>1579487850.1500001</v>
      </c>
      <c r="F4" s="39">
        <f>D4/E4*100</f>
        <v>236.58708026244835</v>
      </c>
      <c r="G4" s="39">
        <f>D4/B4*100</f>
        <v>97.923524795311963</v>
      </c>
      <c r="H4" s="40">
        <f>D4/C4*100</f>
        <v>83.047375457088933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424843669.66000003</v>
      </c>
      <c r="E5" s="41">
        <f>E6+E20</f>
        <v>386247365.99000007</v>
      </c>
      <c r="F5" s="42">
        <f t="shared" ref="F5:F42" si="0">D5/E5*100</f>
        <v>109.99263867368335</v>
      </c>
      <c r="G5" s="42">
        <f t="shared" ref="G5:G42" si="1">D5/B5*100</f>
        <v>81.419078663972982</v>
      </c>
      <c r="H5" s="40">
        <f t="shared" ref="H5:H42" si="2">D5/C5*100</f>
        <v>79.404383807454195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365932259.80000001</v>
      </c>
      <c r="E6" s="41">
        <f>E7+E10+E11+E17+E18+E19</f>
        <v>329171457.99000007</v>
      </c>
      <c r="F6" s="42">
        <f t="shared" si="0"/>
        <v>111.16767596877027</v>
      </c>
      <c r="G6" s="42">
        <f t="shared" si="1"/>
        <v>79.315049179036222</v>
      </c>
      <c r="H6" s="40">
        <f t="shared" si="2"/>
        <v>77.751636187334285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228870903.72999999</v>
      </c>
      <c r="E7" s="44">
        <f>E8+E9</f>
        <v>206160733.13000003</v>
      </c>
      <c r="F7" s="39">
        <f t="shared" si="0"/>
        <v>111.01575952665993</v>
      </c>
      <c r="G7" s="39">
        <f t="shared" si="1"/>
        <v>74.948387587937148</v>
      </c>
      <c r="H7" s="40">
        <f t="shared" si="2"/>
        <v>74.518511603790756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10570070.310000001</v>
      </c>
      <c r="E8" s="44">
        <v>7438772.5199999996</v>
      </c>
      <c r="F8" s="39">
        <f t="shared" si="0"/>
        <v>142.0942807644829</v>
      </c>
      <c r="G8" s="39">
        <f t="shared" si="1"/>
        <v>117.0348235520774</v>
      </c>
      <c r="H8" s="40">
        <f t="shared" si="2"/>
        <v>109.82963853093186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218300833.41999999</v>
      </c>
      <c r="E9" s="44">
        <v>198721960.61000001</v>
      </c>
      <c r="F9" s="39">
        <f t="shared" si="0"/>
        <v>109.85239515044051</v>
      </c>
      <c r="G9" s="39">
        <f t="shared" si="1"/>
        <v>73.665717547867203</v>
      </c>
      <c r="H9" s="40">
        <f t="shared" si="2"/>
        <v>73.37623850038149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27452588.68</v>
      </c>
      <c r="E10" s="44">
        <v>21624846.079999998</v>
      </c>
      <c r="F10" s="39">
        <f t="shared" si="0"/>
        <v>126.94929054496188</v>
      </c>
      <c r="G10" s="39">
        <f t="shared" si="1"/>
        <v>86.022198813940136</v>
      </c>
      <c r="H10" s="40">
        <f t="shared" si="2"/>
        <v>86.022198813940136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84160841.650000006</v>
      </c>
      <c r="E11" s="44">
        <f>E12+E13+E14+E15+E16</f>
        <v>80107577.439999998</v>
      </c>
      <c r="F11" s="39">
        <f t="shared" si="0"/>
        <v>105.05977629024655</v>
      </c>
      <c r="G11" s="39">
        <f t="shared" si="1"/>
        <v>86.415405759808479</v>
      </c>
      <c r="H11" s="40">
        <f t="shared" si="2"/>
        <v>80.841555296434848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71826757.670000002</v>
      </c>
      <c r="E12" s="44">
        <v>61469857.82</v>
      </c>
      <c r="F12" s="39">
        <f t="shared" si="0"/>
        <v>116.84874541328489</v>
      </c>
      <c r="G12" s="39">
        <f t="shared" si="1"/>
        <v>85.503393053496964</v>
      </c>
      <c r="H12" s="40">
        <f t="shared" si="2"/>
        <v>80.639103759694279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1230.8</v>
      </c>
      <c r="E13" s="44">
        <v>6539391.8300000001</v>
      </c>
      <c r="F13" s="39">
        <f t="shared" si="0"/>
        <v>1.8821322104505243E-2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136123.78</v>
      </c>
      <c r="E14" s="44">
        <v>238031.13</v>
      </c>
      <c r="F14" s="39"/>
      <c r="G14" s="39">
        <f t="shared" si="1"/>
        <v>53.381874509803914</v>
      </c>
      <c r="H14" s="40">
        <f t="shared" si="2"/>
        <v>53.381874509803914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12196729.4</v>
      </c>
      <c r="E15" s="44">
        <v>11860296.66</v>
      </c>
      <c r="F15" s="39">
        <f t="shared" si="0"/>
        <v>102.83663005778475</v>
      </c>
      <c r="G15" s="39">
        <f t="shared" si="1"/>
        <v>92.881845609386815</v>
      </c>
      <c r="H15" s="40">
        <f t="shared" si="2"/>
        <v>82.527176652674342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17570245.739999998</v>
      </c>
      <c r="E17" s="44">
        <v>14652322.83</v>
      </c>
      <c r="F17" s="39">
        <f t="shared" si="0"/>
        <v>119.91440499813228</v>
      </c>
      <c r="G17" s="39">
        <f t="shared" si="1"/>
        <v>101.25285977700824</v>
      </c>
      <c r="H17" s="40">
        <f t="shared" si="2"/>
        <v>96.797020588609101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7875943.2000000002</v>
      </c>
      <c r="E18" s="44">
        <v>6610528.9699999997</v>
      </c>
      <c r="F18" s="39">
        <f t="shared" si="0"/>
        <v>119.14240502904869</v>
      </c>
      <c r="G18" s="39">
        <f t="shared" si="1"/>
        <v>84.352870867204317</v>
      </c>
      <c r="H18" s="40">
        <f t="shared" si="2"/>
        <v>84.352870867204317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15449.54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58911409.859999999</v>
      </c>
      <c r="E20" s="41">
        <f>E21+E22+E23+E26+E28+E29</f>
        <v>57075908.000000007</v>
      </c>
      <c r="F20" s="42">
        <f t="shared" si="0"/>
        <v>103.21589603094881</v>
      </c>
      <c r="G20" s="42">
        <f t="shared" si="1"/>
        <v>97.481885011293542</v>
      </c>
      <c r="H20" s="40">
        <f t="shared" si="2"/>
        <v>91.483688982169753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16603505.09</v>
      </c>
      <c r="E21" s="44">
        <v>11465974.84</v>
      </c>
      <c r="F21" s="39">
        <f t="shared" si="0"/>
        <v>144.80674623563016</v>
      </c>
      <c r="G21" s="39">
        <f t="shared" si="1"/>
        <v>91.056168918505747</v>
      </c>
      <c r="H21" s="40">
        <f t="shared" si="2"/>
        <v>91.056168918505747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2179969.96</v>
      </c>
      <c r="E22" s="44">
        <v>1378287.19</v>
      </c>
      <c r="F22" s="39">
        <f t="shared" si="0"/>
        <v>158.16514698943115</v>
      </c>
      <c r="G22" s="39">
        <f t="shared" si="1"/>
        <v>130.14746029850747</v>
      </c>
      <c r="H22" s="40">
        <f t="shared" si="2"/>
        <v>119.05898197706171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16573899.880000001</v>
      </c>
      <c r="E23" s="44">
        <f>E24+E25</f>
        <v>16202979.220000001</v>
      </c>
      <c r="F23" s="39">
        <f t="shared" si="0"/>
        <v>102.28921271183363</v>
      </c>
      <c r="G23" s="39">
        <f t="shared" si="1"/>
        <v>72.719972796756664</v>
      </c>
      <c r="H23" s="40">
        <f t="shared" si="2"/>
        <v>71.07283092334346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15516867.65</v>
      </c>
      <c r="E24" s="44">
        <v>14868140.74</v>
      </c>
      <c r="F24" s="39">
        <f t="shared" si="0"/>
        <v>104.3632012996401</v>
      </c>
      <c r="G24" s="39">
        <f t="shared" si="1"/>
        <v>68.082117158226353</v>
      </c>
      <c r="H24" s="40">
        <f t="shared" si="2"/>
        <v>68.082117158226353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1057032.23</v>
      </c>
      <c r="E25" s="44">
        <v>1334838.48</v>
      </c>
      <c r="F25" s="39">
        <f t="shared" si="0"/>
        <v>79.188025056035244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22321714.109999999</v>
      </c>
      <c r="E26" s="44">
        <v>25900366.260000002</v>
      </c>
      <c r="F26" s="39">
        <f t="shared" si="0"/>
        <v>86.183005622098861</v>
      </c>
      <c r="G26" s="39">
        <f t="shared" si="1"/>
        <v>144.64158410028958</v>
      </c>
      <c r="H26" s="40">
        <f t="shared" si="2"/>
        <v>119.31365552174549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22304158.109999999</v>
      </c>
      <c r="E27" s="44">
        <v>20684223.510000002</v>
      </c>
      <c r="F27" s="39">
        <f t="shared" si="0"/>
        <v>107.83173996943528</v>
      </c>
      <c r="G27" s="39">
        <f t="shared" si="1"/>
        <v>149.36721700791941</v>
      </c>
      <c r="H27" s="40">
        <f t="shared" si="2"/>
        <v>122.49356841929058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1230174.02</v>
      </c>
      <c r="E28" s="45">
        <v>2046203.93</v>
      </c>
      <c r="F28" s="39">
        <f t="shared" si="0"/>
        <v>60.119815134946009</v>
      </c>
      <c r="G28" s="39">
        <f t="shared" si="1"/>
        <v>53.485826956521741</v>
      </c>
      <c r="H28" s="40">
        <f t="shared" si="2"/>
        <v>53.485826956521741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82096.56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82096.56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0</v>
      </c>
      <c r="F31" s="39"/>
      <c r="G31" s="39"/>
      <c r="H31" s="40"/>
    </row>
    <row r="32" spans="1:8">
      <c r="A32" s="32" t="s">
        <v>55</v>
      </c>
      <c r="B32" s="33">
        <f>B33+B38+B40+B41</f>
        <v>3294305984.6300001</v>
      </c>
      <c r="C32" s="33">
        <f>C33+C38+C40+C41</f>
        <v>3964639590.7999997</v>
      </c>
      <c r="D32" s="33">
        <f>D33+D38+D40+D41+D39</f>
        <v>3312020518.1100006</v>
      </c>
      <c r="E32" s="33">
        <f>E33+E38+E40+E41</f>
        <v>1193240484.1600001</v>
      </c>
      <c r="F32" s="42">
        <f t="shared" si="0"/>
        <v>277.56521523333566</v>
      </c>
      <c r="G32" s="42">
        <f t="shared" si="1"/>
        <v>100.53773187926835</v>
      </c>
      <c r="H32" s="40">
        <f t="shared" si="2"/>
        <v>83.539006314611527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3927813390.7999997</v>
      </c>
      <c r="D33" s="33">
        <f>D34+D35+D36+D37</f>
        <v>3312088916.4700003</v>
      </c>
      <c r="E33" s="33">
        <f>E34+E35+E36+E37</f>
        <v>1196540824.3499999</v>
      </c>
      <c r="F33" s="42">
        <f t="shared" si="0"/>
        <v>276.8053416204362</v>
      </c>
      <c r="G33" s="42">
        <f t="shared" si="1"/>
        <v>101.67642273937251</v>
      </c>
      <c r="H33" s="40">
        <f t="shared" si="2"/>
        <v>84.323988614831023</v>
      </c>
    </row>
    <row r="34" spans="1:8">
      <c r="A34" s="47" t="s">
        <v>57</v>
      </c>
      <c r="B34" s="48">
        <v>0</v>
      </c>
      <c r="C34" s="48">
        <v>2187360</v>
      </c>
      <c r="D34" s="48">
        <v>1424387.64</v>
      </c>
      <c r="E34" s="48">
        <v>13408558.65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2142239399.03</v>
      </c>
      <c r="D35" s="48">
        <v>1958679684.24</v>
      </c>
      <c r="E35" s="48">
        <v>114861706.84999999</v>
      </c>
      <c r="F35" s="39">
        <f t="shared" si="0"/>
        <v>1705.2503727790463</v>
      </c>
      <c r="G35" s="39">
        <f t="shared" si="1"/>
        <v>114.59600124666818</v>
      </c>
      <c r="H35" s="40">
        <f t="shared" si="2"/>
        <v>91.431409819410689</v>
      </c>
    </row>
    <row r="36" spans="1:8">
      <c r="A36" s="47" t="s">
        <v>59</v>
      </c>
      <c r="B36" s="48">
        <v>1402918081.01</v>
      </c>
      <c r="C36" s="48">
        <v>1364728513.5699999</v>
      </c>
      <c r="D36" s="48">
        <v>993787168.84000003</v>
      </c>
      <c r="E36" s="48">
        <v>994133373.05999994</v>
      </c>
      <c r="F36" s="39">
        <f t="shared" si="0"/>
        <v>99.965175274326185</v>
      </c>
      <c r="G36" s="39">
        <f t="shared" si="1"/>
        <v>70.83714881802257</v>
      </c>
      <c r="H36" s="40">
        <f t="shared" si="2"/>
        <v>72.8194039296759</v>
      </c>
    </row>
    <row r="37" spans="1:8">
      <c r="A37" s="47" t="s">
        <v>60</v>
      </c>
      <c r="B37" s="48">
        <v>145357488</v>
      </c>
      <c r="C37" s="48">
        <v>418658118.19999999</v>
      </c>
      <c r="D37" s="48">
        <v>358197675.75</v>
      </c>
      <c r="E37" s="48">
        <v>74137185.790000007</v>
      </c>
      <c r="F37" s="39">
        <f t="shared" si="0"/>
        <v>483.15521007855074</v>
      </c>
      <c r="G37" s="39">
        <f t="shared" si="1"/>
        <v>246.42533431095069</v>
      </c>
      <c r="H37" s="40">
        <f t="shared" si="2"/>
        <v>85.558516646005415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77.25">
      <c r="A39" s="47" t="s">
        <v>85</v>
      </c>
      <c r="B39" s="48"/>
      <c r="C39" s="48"/>
      <c r="D39" s="48">
        <v>-1</v>
      </c>
      <c r="E39" s="48"/>
      <c r="F39" s="39"/>
      <c r="G39" s="39"/>
      <c r="H39" s="40"/>
    </row>
    <row r="40" spans="1:8" ht="51.75">
      <c r="A40" s="47" t="s">
        <v>62</v>
      </c>
      <c r="B40" s="48"/>
      <c r="C40" s="48">
        <v>421208.4</v>
      </c>
      <c r="D40" s="48">
        <v>653991.26</v>
      </c>
      <c r="E40" s="48">
        <v>2223381.88</v>
      </c>
      <c r="F40" s="39">
        <f t="shared" si="0"/>
        <v>29.414256987648024</v>
      </c>
      <c r="G40" s="39"/>
      <c r="H40" s="40">
        <f t="shared" si="2"/>
        <v>155.26548378427401</v>
      </c>
    </row>
    <row r="41" spans="1:8" ht="39">
      <c r="A41" s="47" t="s">
        <v>63</v>
      </c>
      <c r="B41" s="48"/>
      <c r="C41" s="48">
        <v>-421208.4</v>
      </c>
      <c r="D41" s="48">
        <v>-722388.62</v>
      </c>
      <c r="E41" s="48">
        <v>-5523722.0700000003</v>
      </c>
      <c r="F41" s="39">
        <f t="shared" si="0"/>
        <v>13.077932069091231</v>
      </c>
      <c r="G41" s="39"/>
      <c r="H41" s="40">
        <f t="shared" si="2"/>
        <v>171.50384940091413</v>
      </c>
    </row>
    <row r="42" spans="1:8" s="7" customFormat="1" ht="14.25">
      <c r="A42" s="32" t="s">
        <v>64</v>
      </c>
      <c r="B42" s="33">
        <v>-37278618.700000003</v>
      </c>
      <c r="C42" s="33">
        <v>-80632253.579999998</v>
      </c>
      <c r="D42" s="33">
        <v>46173602.509999998</v>
      </c>
      <c r="E42" s="33">
        <v>89234611.920000002</v>
      </c>
      <c r="F42" s="39">
        <f t="shared" si="0"/>
        <v>51.744050337099281</v>
      </c>
      <c r="G42" s="39">
        <f t="shared" si="1"/>
        <v>-123.86081920465577</v>
      </c>
      <c r="H42" s="40">
        <f t="shared" si="2"/>
        <v>-57.264432605977525</v>
      </c>
    </row>
    <row r="43" spans="1:8">
      <c r="E43" s="13"/>
      <c r="F43" s="13"/>
    </row>
    <row r="44" spans="1:8">
      <c r="E44" s="13"/>
      <c r="F44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22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83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4284891380.9499998</v>
      </c>
      <c r="D4" s="38">
        <f>D5+D32</f>
        <v>1933048454.4100001</v>
      </c>
      <c r="E4" s="38">
        <f>E5+E32</f>
        <v>1407244853.53</v>
      </c>
      <c r="F4" s="39">
        <f>D4/E4*100</f>
        <v>137.36404503886081</v>
      </c>
      <c r="G4" s="39">
        <f>D4/B4*100</f>
        <v>50.655016812082152</v>
      </c>
      <c r="H4" s="40">
        <f>D4/C4*100</f>
        <v>45.113126157737646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535038053.68000001</v>
      </c>
      <c r="D5" s="41">
        <f>D6+D20</f>
        <v>383139991.41000003</v>
      </c>
      <c r="E5" s="41">
        <f>E6+E20</f>
        <v>351221156.80000007</v>
      </c>
      <c r="F5" s="42">
        <f t="shared" ref="F5:F41" si="0">D5/E5*100</f>
        <v>109.08795896603</v>
      </c>
      <c r="G5" s="42">
        <f t="shared" ref="G5:G41" si="1">D5/B5*100</f>
        <v>73.426785727770948</v>
      </c>
      <c r="H5" s="40">
        <f t="shared" ref="H5:H41" si="2">D5/C5*100</f>
        <v>71.60985817265842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470642519.88</v>
      </c>
      <c r="D6" s="41">
        <f>D7+D10+D11+D17+D18+D19</f>
        <v>328016107.41000003</v>
      </c>
      <c r="E6" s="41">
        <f>E7+E10+E11+E17+E18+E19</f>
        <v>297651707.03000003</v>
      </c>
      <c r="F6" s="42">
        <f t="shared" si="0"/>
        <v>110.20131907959782</v>
      </c>
      <c r="G6" s="42">
        <f t="shared" si="1"/>
        <v>71.09680273873515</v>
      </c>
      <c r="H6" s="40">
        <f t="shared" si="2"/>
        <v>69.695383131476191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307132951</v>
      </c>
      <c r="D7" s="44">
        <f>D8+D9</f>
        <v>201086427.19999999</v>
      </c>
      <c r="E7" s="44">
        <f>E8+E9</f>
        <v>181817187.64000002</v>
      </c>
      <c r="F7" s="39">
        <f t="shared" si="0"/>
        <v>110.59813970841594</v>
      </c>
      <c r="G7" s="39">
        <f t="shared" si="1"/>
        <v>65.849801083664843</v>
      </c>
      <c r="H7" s="40">
        <f t="shared" si="2"/>
        <v>65.472111196561258</v>
      </c>
    </row>
    <row r="8" spans="1:8" ht="15" customHeight="1" outlineLevel="3">
      <c r="A8" s="43" t="s">
        <v>11</v>
      </c>
      <c r="B8" s="44">
        <v>9031560</v>
      </c>
      <c r="C8" s="44">
        <v>9624060</v>
      </c>
      <c r="D8" s="10">
        <v>9752901.7799999993</v>
      </c>
      <c r="E8" s="44">
        <v>6773056.4299999997</v>
      </c>
      <c r="F8" s="39">
        <f t="shared" si="0"/>
        <v>143.99557837435589</v>
      </c>
      <c r="G8" s="39">
        <f t="shared" si="1"/>
        <v>107.98690126622643</v>
      </c>
      <c r="H8" s="40">
        <f t="shared" si="2"/>
        <v>101.33874664123041</v>
      </c>
    </row>
    <row r="9" spans="1:8" ht="15" customHeight="1" outlineLevel="3">
      <c r="A9" s="43" t="s">
        <v>13</v>
      </c>
      <c r="B9" s="44">
        <v>296339791</v>
      </c>
      <c r="C9" s="44">
        <v>297508891</v>
      </c>
      <c r="D9" s="10">
        <v>191333525.41999999</v>
      </c>
      <c r="E9" s="44">
        <v>175044131.21000001</v>
      </c>
      <c r="F9" s="39">
        <f t="shared" si="0"/>
        <v>109.30587852183267</v>
      </c>
      <c r="G9" s="39">
        <f t="shared" si="1"/>
        <v>64.56558694812604</v>
      </c>
      <c r="H9" s="40">
        <f t="shared" si="2"/>
        <v>64.311868051029094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23857687.84</v>
      </c>
      <c r="E10" s="44">
        <v>18791406.960000001</v>
      </c>
      <c r="F10" s="39">
        <f t="shared" si="0"/>
        <v>126.96062562417092</v>
      </c>
      <c r="G10" s="39">
        <f t="shared" si="1"/>
        <v>74.757640910875367</v>
      </c>
      <c r="H10" s="40">
        <f t="shared" si="2"/>
        <v>74.757640910875367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104105916</v>
      </c>
      <c r="D11" s="44">
        <f>D12+D13+D14+D15+D16</f>
        <v>79123266.51000002</v>
      </c>
      <c r="E11" s="44">
        <f>E12+E13+E14+E15+E16</f>
        <v>76827731.890000001</v>
      </c>
      <c r="F11" s="39">
        <f t="shared" si="0"/>
        <v>102.98789846261076</v>
      </c>
      <c r="G11" s="39">
        <f t="shared" si="1"/>
        <v>81.242880257045485</v>
      </c>
      <c r="H11" s="40">
        <f t="shared" si="2"/>
        <v>76.002661087963546</v>
      </c>
    </row>
    <row r="12" spans="1:8" ht="25.5" customHeight="1" outlineLevel="3">
      <c r="A12" s="43" t="s">
        <v>19</v>
      </c>
      <c r="B12" s="44">
        <v>84004570</v>
      </c>
      <c r="C12" s="44">
        <v>89071870</v>
      </c>
      <c r="D12" s="44">
        <v>67785270.680000007</v>
      </c>
      <c r="E12" s="44">
        <v>59236185.420000002</v>
      </c>
      <c r="F12" s="39">
        <f t="shared" si="0"/>
        <v>114.43220085727121</v>
      </c>
      <c r="G12" s="39">
        <f t="shared" si="1"/>
        <v>80.692360760849084</v>
      </c>
      <c r="H12" s="40">
        <f t="shared" si="2"/>
        <v>76.101771165239938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-72380.33</v>
      </c>
      <c r="E13" s="44">
        <v>6398573.25</v>
      </c>
      <c r="F13" s="39">
        <f t="shared" si="0"/>
        <v>-1.1311948331606581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14779046</v>
      </c>
      <c r="D15" s="44">
        <v>11274250.98</v>
      </c>
      <c r="E15" s="44">
        <v>10957513.539999999</v>
      </c>
      <c r="F15" s="39">
        <f t="shared" si="0"/>
        <v>102.89059592619954</v>
      </c>
      <c r="G15" s="39">
        <f t="shared" si="1"/>
        <v>85.856888723450567</v>
      </c>
      <c r="H15" s="40">
        <f t="shared" si="2"/>
        <v>76.28537714815964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18151639</v>
      </c>
      <c r="D17" s="10">
        <v>16978634.199999999</v>
      </c>
      <c r="E17" s="44">
        <v>14643642.699999999</v>
      </c>
      <c r="F17" s="39">
        <f t="shared" si="0"/>
        <v>115.94542797742531</v>
      </c>
      <c r="G17" s="39">
        <f t="shared" si="1"/>
        <v>97.843552861868872</v>
      </c>
      <c r="H17" s="40">
        <f t="shared" si="2"/>
        <v>93.537747197374301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6968354.8600000003</v>
      </c>
      <c r="E18" s="44">
        <v>5561374.9900000002</v>
      </c>
      <c r="F18" s="39">
        <f t="shared" si="0"/>
        <v>125.29913685967793</v>
      </c>
      <c r="G18" s="39">
        <f t="shared" si="1"/>
        <v>74.632424680568505</v>
      </c>
      <c r="H18" s="40">
        <f t="shared" si="2"/>
        <v>74.632424680568505</v>
      </c>
    </row>
    <row r="19" spans="1:8" ht="25.5" outlineLevel="2">
      <c r="A19" s="43" t="s">
        <v>31</v>
      </c>
      <c r="B19" s="44"/>
      <c r="C19" s="44">
        <v>1736.8</v>
      </c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64395533.799999997</v>
      </c>
      <c r="D20" s="41">
        <f>D21+D22+D23+D26+D28+D29</f>
        <v>55123884</v>
      </c>
      <c r="E20" s="41">
        <f>E21+E22+E23+E26+E28+E29</f>
        <v>53569449.770000011</v>
      </c>
      <c r="F20" s="42">
        <f t="shared" si="0"/>
        <v>102.9017177452334</v>
      </c>
      <c r="G20" s="42">
        <f t="shared" si="1"/>
        <v>91.214590420326502</v>
      </c>
      <c r="H20" s="40">
        <f t="shared" si="2"/>
        <v>85.602029748218357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15053946.689999999</v>
      </c>
      <c r="E21" s="44">
        <v>10259841.119999999</v>
      </c>
      <c r="F21" s="39">
        <f t="shared" si="0"/>
        <v>146.72689872998737</v>
      </c>
      <c r="G21" s="39">
        <f t="shared" si="1"/>
        <v>82.558152948102631</v>
      </c>
      <c r="H21" s="40">
        <f t="shared" si="2"/>
        <v>82.558152948102631</v>
      </c>
    </row>
    <row r="22" spans="1:8" outlineLevel="2">
      <c r="A22" s="43" t="s">
        <v>36</v>
      </c>
      <c r="B22" s="44">
        <v>1675000</v>
      </c>
      <c r="C22" s="44">
        <v>1831000</v>
      </c>
      <c r="D22" s="44">
        <v>2177311.56</v>
      </c>
      <c r="E22" s="44">
        <v>1378070.22</v>
      </c>
      <c r="F22" s="39">
        <f t="shared" si="0"/>
        <v>157.99714182924583</v>
      </c>
      <c r="G22" s="39">
        <f t="shared" si="1"/>
        <v>129.98874985074627</v>
      </c>
      <c r="H22" s="40">
        <f t="shared" si="2"/>
        <v>118.91379355543418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23319600</v>
      </c>
      <c r="D23" s="44">
        <f>D24+D25</f>
        <v>14977661.59</v>
      </c>
      <c r="E23" s="44">
        <f>E24+E25</f>
        <v>14890837.27</v>
      </c>
      <c r="F23" s="39">
        <f t="shared" si="0"/>
        <v>100.58307211626658</v>
      </c>
      <c r="G23" s="39">
        <f t="shared" si="1"/>
        <v>65.716285923637869</v>
      </c>
      <c r="H23" s="40">
        <f t="shared" si="2"/>
        <v>64.227780879603429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13940029.359999999</v>
      </c>
      <c r="E24" s="44">
        <v>13555998.789999999</v>
      </c>
      <c r="F24" s="39">
        <f t="shared" si="0"/>
        <v>102.8329197718968</v>
      </c>
      <c r="G24" s="39">
        <f t="shared" si="1"/>
        <v>61.163550111006785</v>
      </c>
      <c r="H24" s="40">
        <f t="shared" si="2"/>
        <v>61.163550111006785</v>
      </c>
    </row>
    <row r="25" spans="1:8" ht="15" customHeight="1" outlineLevel="3">
      <c r="A25" s="43" t="s">
        <v>42</v>
      </c>
      <c r="B25" s="44"/>
      <c r="C25" s="44">
        <v>528200</v>
      </c>
      <c r="D25" s="44">
        <v>1037632.23</v>
      </c>
      <c r="E25" s="44">
        <v>1334838.48</v>
      </c>
      <c r="F25" s="39">
        <f t="shared" si="0"/>
        <v>77.734665695283226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18708432</v>
      </c>
      <c r="D26" s="44">
        <v>21845196.620000001</v>
      </c>
      <c r="E26" s="44">
        <v>23769247.510000002</v>
      </c>
      <c r="F26" s="39">
        <f t="shared" si="0"/>
        <v>91.905293218935384</v>
      </c>
      <c r="G26" s="39">
        <f t="shared" si="1"/>
        <v>141.55381744108772</v>
      </c>
      <c r="H26" s="40">
        <f t="shared" si="2"/>
        <v>116.7665821486269</v>
      </c>
    </row>
    <row r="27" spans="1:8" ht="25.5" outlineLevel="3">
      <c r="A27" s="43" t="s">
        <v>46</v>
      </c>
      <c r="B27" s="44">
        <v>14932432</v>
      </c>
      <c r="C27" s="44">
        <v>18208432</v>
      </c>
      <c r="D27" s="44">
        <v>21827640.620000001</v>
      </c>
      <c r="E27" s="44">
        <v>17931210.739999998</v>
      </c>
      <c r="F27" s="39">
        <f t="shared" si="0"/>
        <v>121.72987611655275</v>
      </c>
      <c r="G27" s="39">
        <f t="shared" si="1"/>
        <v>146.17605906392208</v>
      </c>
      <c r="H27" s="40">
        <f t="shared" si="2"/>
        <v>119.87655290691697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1067620.74</v>
      </c>
      <c r="E28" s="45">
        <v>3154808.13</v>
      </c>
      <c r="F28" s="39">
        <f t="shared" si="0"/>
        <v>33.84106722205005</v>
      </c>
      <c r="G28" s="39">
        <f t="shared" si="1"/>
        <v>46.418293043478258</v>
      </c>
      <c r="H28" s="40">
        <f t="shared" si="2"/>
        <v>46.418293043478258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2146.8000000000002</v>
      </c>
      <c r="D29" s="44">
        <f>D30+D31</f>
        <v>2146.8000000000002</v>
      </c>
      <c r="E29" s="44">
        <f>E30+E31</f>
        <v>116645.51999999999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>
        <v>0</v>
      </c>
      <c r="D30" s="44">
        <v>0</v>
      </c>
      <c r="E30" s="44">
        <v>49249.1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>
        <v>2146.8000000000002</v>
      </c>
      <c r="D31" s="44">
        <v>2146.8000000000002</v>
      </c>
      <c r="E31" s="44">
        <v>67396.42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3749853327.27</v>
      </c>
      <c r="D32" s="33">
        <f>D33+D38+D39+D40</f>
        <v>1549908463</v>
      </c>
      <c r="E32" s="33">
        <f>E33+E38+E39+E40</f>
        <v>1056023696.7299999</v>
      </c>
      <c r="F32" s="42">
        <f t="shared" si="0"/>
        <v>146.76834125970134</v>
      </c>
      <c r="G32" s="42">
        <f t="shared" si="1"/>
        <v>47.048102703006137</v>
      </c>
      <c r="H32" s="40">
        <f t="shared" si="2"/>
        <v>41.332508973847723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3713027127.27</v>
      </c>
      <c r="D33" s="33">
        <f>D34+D35+D36+D37</f>
        <v>1549826848.3599999</v>
      </c>
      <c r="E33" s="33">
        <f>E34+E35+E36+E37</f>
        <v>1060593158.65</v>
      </c>
      <c r="F33" s="42">
        <f t="shared" si="0"/>
        <v>146.12830902404954</v>
      </c>
      <c r="G33" s="42">
        <f t="shared" si="1"/>
        <v>47.577481698356465</v>
      </c>
      <c r="H33" s="40">
        <f t="shared" si="2"/>
        <v>41.74025115457502</v>
      </c>
    </row>
    <row r="34" spans="1:8">
      <c r="A34" s="47" t="s">
        <v>57</v>
      </c>
      <c r="B34" s="48">
        <v>0</v>
      </c>
      <c r="C34" s="48">
        <v>2187360</v>
      </c>
      <c r="D34" s="48">
        <v>1262967.6399999999</v>
      </c>
      <c r="E34" s="48">
        <v>11703170.65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1922505547.53</v>
      </c>
      <c r="D35" s="48">
        <v>285472543.05000001</v>
      </c>
      <c r="E35" s="48">
        <v>93258075.629999995</v>
      </c>
      <c r="F35" s="39">
        <f t="shared" si="0"/>
        <v>306.11026564885168</v>
      </c>
      <c r="G35" s="39">
        <f t="shared" si="1"/>
        <v>16.702073423476037</v>
      </c>
      <c r="H35" s="40">
        <f t="shared" si="2"/>
        <v>14.848984098733547</v>
      </c>
    </row>
    <row r="36" spans="1:8">
      <c r="A36" s="47" t="s">
        <v>59</v>
      </c>
      <c r="B36" s="48">
        <v>1402918081.01</v>
      </c>
      <c r="C36" s="48">
        <v>1369520139.6400001</v>
      </c>
      <c r="D36" s="48">
        <v>924394516.33000004</v>
      </c>
      <c r="E36" s="48">
        <v>883554851.58000004</v>
      </c>
      <c r="F36" s="39">
        <f t="shared" si="0"/>
        <v>104.62219913986881</v>
      </c>
      <c r="G36" s="39">
        <f t="shared" si="1"/>
        <v>65.890840587392148</v>
      </c>
      <c r="H36" s="40">
        <f t="shared" si="2"/>
        <v>67.497694234200296</v>
      </c>
    </row>
    <row r="37" spans="1:8">
      <c r="A37" s="47" t="s">
        <v>60</v>
      </c>
      <c r="B37" s="48">
        <v>145357488</v>
      </c>
      <c r="C37" s="48">
        <v>418814080.10000002</v>
      </c>
      <c r="D37" s="48">
        <v>338696821.33999997</v>
      </c>
      <c r="E37" s="48">
        <v>72077060.790000007</v>
      </c>
      <c r="F37" s="39">
        <f t="shared" si="0"/>
        <v>469.90931320966246</v>
      </c>
      <c r="G37" s="39">
        <f t="shared" si="1"/>
        <v>233.00954495030899</v>
      </c>
      <c r="H37" s="40">
        <f t="shared" si="2"/>
        <v>80.870447636127579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-80632253.579999998</v>
      </c>
      <c r="D41" s="33">
        <v>122010968.31</v>
      </c>
      <c r="E41" s="33">
        <v>68182079.090000004</v>
      </c>
      <c r="F41" s="39">
        <f t="shared" si="0"/>
        <v>178.94873541322514</v>
      </c>
      <c r="G41" s="39">
        <f t="shared" si="1"/>
        <v>-327.29476725488217</v>
      </c>
      <c r="H41" s="40">
        <f t="shared" si="2"/>
        <v>-151.31781997007656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6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82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4291767161.0500002</v>
      </c>
      <c r="D4" s="38">
        <f>D5+D32</f>
        <v>1727178237.1000001</v>
      </c>
      <c r="E4" s="38">
        <f>E5+E32</f>
        <v>1265872216.2799997</v>
      </c>
      <c r="F4" s="39">
        <f>D4/E4*100</f>
        <v>136.44175256295884</v>
      </c>
      <c r="G4" s="39">
        <f>D4/B4*100</f>
        <v>45.260242927778272</v>
      </c>
      <c r="H4" s="40">
        <f>D4/C4*100</f>
        <v>40.243987436574685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334134520.29000002</v>
      </c>
      <c r="E5" s="41">
        <f>E6+E20</f>
        <v>308481571.04999995</v>
      </c>
      <c r="F5" s="42">
        <f t="shared" ref="F5:F41" si="0">D5/E5*100</f>
        <v>108.31587739672206</v>
      </c>
      <c r="G5" s="42">
        <f t="shared" ref="G5:G41" si="1">D5/B5*100</f>
        <v>64.035142182093324</v>
      </c>
      <c r="H5" s="40">
        <f t="shared" ref="H5:H41" si="2">D5/C5*100</f>
        <v>64.035142182093324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290692439.66000003</v>
      </c>
      <c r="E6" s="41">
        <f>E7+E10+E11+E17+E18+E19</f>
        <v>264237293.54999998</v>
      </c>
      <c r="F6" s="42">
        <f t="shared" si="0"/>
        <v>110.01188959914703</v>
      </c>
      <c r="G6" s="42">
        <f t="shared" si="1"/>
        <v>63.00697610046273</v>
      </c>
      <c r="H6" s="40">
        <f t="shared" si="2"/>
        <v>63.00697610046273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173994673.72999999</v>
      </c>
      <c r="E7" s="44">
        <f>E8+E9</f>
        <v>156838306.84</v>
      </c>
      <c r="F7" s="39">
        <f t="shared" si="0"/>
        <v>110.93888810435975</v>
      </c>
      <c r="G7" s="39">
        <f t="shared" si="1"/>
        <v>56.978060698955346</v>
      </c>
      <c r="H7" s="40">
        <f t="shared" si="2"/>
        <v>56.978060698955346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10">
        <v>8782118.3800000008</v>
      </c>
      <c r="E8" s="44">
        <v>6084998.21</v>
      </c>
      <c r="F8" s="39">
        <f t="shared" si="0"/>
        <v>144.32409142812224</v>
      </c>
      <c r="G8" s="39">
        <f t="shared" si="1"/>
        <v>97.23811146690052</v>
      </c>
      <c r="H8" s="40">
        <f t="shared" si="2"/>
        <v>97.23811146690052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10">
        <v>165212555.34999999</v>
      </c>
      <c r="E9" s="44">
        <v>150753308.63</v>
      </c>
      <c r="F9" s="39">
        <f t="shared" si="0"/>
        <v>109.59132960423968</v>
      </c>
      <c r="G9" s="39">
        <f t="shared" si="1"/>
        <v>55.751053475636695</v>
      </c>
      <c r="H9" s="40">
        <f t="shared" si="2"/>
        <v>55.751053475636695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10">
        <v>20513458.98</v>
      </c>
      <c r="E10" s="44">
        <v>16246025.439999999</v>
      </c>
      <c r="F10" s="39">
        <f t="shared" si="0"/>
        <v>126.2675542135554</v>
      </c>
      <c r="G10" s="39">
        <f t="shared" si="1"/>
        <v>64.278559202860777</v>
      </c>
      <c r="H10" s="40">
        <f t="shared" si="2"/>
        <v>64.278559202860777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75510322.189999998</v>
      </c>
      <c r="E11" s="44">
        <f>E12+E13+E14+E15+E16</f>
        <v>73248829.609999999</v>
      </c>
      <c r="F11" s="39">
        <f t="shared" si="0"/>
        <v>103.08741121467865</v>
      </c>
      <c r="G11" s="39">
        <f t="shared" si="1"/>
        <v>77.533149659307384</v>
      </c>
      <c r="H11" s="40">
        <f t="shared" si="2"/>
        <v>77.533149659307384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64426808.079999998</v>
      </c>
      <c r="E12" s="44">
        <v>56386182.659999996</v>
      </c>
      <c r="F12" s="39">
        <f t="shared" si="0"/>
        <v>114.25992156355704</v>
      </c>
      <c r="G12" s="39">
        <f t="shared" si="1"/>
        <v>76.694408506584821</v>
      </c>
      <c r="H12" s="40">
        <f t="shared" si="2"/>
        <v>76.694408506584821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-109582.36</v>
      </c>
      <c r="E13" s="44">
        <v>6227577.9000000004</v>
      </c>
      <c r="F13" s="39">
        <f t="shared" si="0"/>
        <v>-1.7596304977574024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136125.18</v>
      </c>
      <c r="E14" s="44">
        <v>235459.68</v>
      </c>
      <c r="F14" s="39"/>
      <c r="G14" s="39">
        <f t="shared" si="1"/>
        <v>53.38242352941176</v>
      </c>
      <c r="H14" s="40">
        <f t="shared" si="2"/>
        <v>53.38242352941176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11056971.289999999</v>
      </c>
      <c r="E15" s="44">
        <v>10399609.369999999</v>
      </c>
      <c r="F15" s="39">
        <f t="shared" si="0"/>
        <v>106.32102511365771</v>
      </c>
      <c r="G15" s="39">
        <f t="shared" si="1"/>
        <v>84.202237057518261</v>
      </c>
      <c r="H15" s="40">
        <f t="shared" si="2"/>
        <v>84.202237057518261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10">
        <v>14610840.24</v>
      </c>
      <c r="E17" s="44">
        <v>13090905.16</v>
      </c>
      <c r="F17" s="39">
        <f t="shared" si="0"/>
        <v>111.61061868085523</v>
      </c>
      <c r="G17" s="39">
        <f t="shared" si="1"/>
        <v>84.198558172527271</v>
      </c>
      <c r="H17" s="40">
        <f t="shared" si="2"/>
        <v>84.198558172527271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10">
        <v>6061407.7199999997</v>
      </c>
      <c r="E18" s="44">
        <v>4802863.6500000004</v>
      </c>
      <c r="F18" s="39">
        <f t="shared" si="0"/>
        <v>126.20403496151715</v>
      </c>
      <c r="G18" s="39">
        <f t="shared" si="1"/>
        <v>64.918845869614103</v>
      </c>
      <c r="H18" s="40">
        <f t="shared" si="2"/>
        <v>64.918845869614103</v>
      </c>
    </row>
    <row r="19" spans="1:8" ht="25.5" outlineLevel="2">
      <c r="A19" s="43" t="s">
        <v>31</v>
      </c>
      <c r="B19" s="44"/>
      <c r="C19" s="44"/>
      <c r="D19" s="10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43442080.629999995</v>
      </c>
      <c r="E20" s="41">
        <f>E21+E22+E23+E26+E28+E29</f>
        <v>44244277.5</v>
      </c>
      <c r="F20" s="42">
        <f t="shared" si="0"/>
        <v>98.186891242601931</v>
      </c>
      <c r="G20" s="42">
        <f t="shared" si="1"/>
        <v>71.884477365061016</v>
      </c>
      <c r="H20" s="40">
        <f t="shared" si="2"/>
        <v>71.884477365061016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14630047.029999999</v>
      </c>
      <c r="E21" s="44">
        <v>9429776.8000000007</v>
      </c>
      <c r="F21" s="39">
        <f t="shared" si="0"/>
        <v>155.14733105877966</v>
      </c>
      <c r="G21" s="39">
        <f t="shared" si="1"/>
        <v>80.233422185758698</v>
      </c>
      <c r="H21" s="40">
        <f t="shared" si="2"/>
        <v>80.233422185758698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1588385.12</v>
      </c>
      <c r="E22" s="44">
        <v>1340600.54</v>
      </c>
      <c r="F22" s="39">
        <f t="shared" si="0"/>
        <v>118.48310310243497</v>
      </c>
      <c r="G22" s="39">
        <f t="shared" si="1"/>
        <v>94.828962388059708</v>
      </c>
      <c r="H22" s="40">
        <f t="shared" si="2"/>
        <v>94.828962388059708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13474334.030000001</v>
      </c>
      <c r="E23" s="44">
        <f>E24+E25</f>
        <v>13347331.239999998</v>
      </c>
      <c r="F23" s="39">
        <f t="shared" si="0"/>
        <v>100.95152197631386</v>
      </c>
      <c r="G23" s="39">
        <f t="shared" si="1"/>
        <v>59.12025601762069</v>
      </c>
      <c r="H23" s="40">
        <f t="shared" si="2"/>
        <v>59.12025601762069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12528454.800000001</v>
      </c>
      <c r="E24" s="44">
        <v>12034549.289999999</v>
      </c>
      <c r="F24" s="39">
        <f t="shared" si="0"/>
        <v>104.10406321082924</v>
      </c>
      <c r="G24" s="39">
        <f t="shared" si="1"/>
        <v>54.970097492913993</v>
      </c>
      <c r="H24" s="40">
        <f t="shared" si="2"/>
        <v>54.970097492913993</v>
      </c>
    </row>
    <row r="25" spans="1:8" ht="15" customHeight="1" outlineLevel="3">
      <c r="A25" s="43" t="s">
        <v>42</v>
      </c>
      <c r="B25" s="44"/>
      <c r="C25" s="44"/>
      <c r="D25" s="44">
        <v>945879.23</v>
      </c>
      <c r="E25" s="44">
        <v>1312781.95</v>
      </c>
      <c r="F25" s="39">
        <f t="shared" si="0"/>
        <v>72.05151091542659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12771002.01</v>
      </c>
      <c r="E26" s="44">
        <v>17472491.390000001</v>
      </c>
      <c r="F26" s="39">
        <f t="shared" si="0"/>
        <v>73.092049238663265</v>
      </c>
      <c r="G26" s="39">
        <f t="shared" si="1"/>
        <v>82.754306061416628</v>
      </c>
      <c r="H26" s="40">
        <f t="shared" si="2"/>
        <v>82.754306061416628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12753446.01</v>
      </c>
      <c r="E27" s="44">
        <v>16478940.390000001</v>
      </c>
      <c r="F27" s="39">
        <f t="shared" si="0"/>
        <v>77.392391186385012</v>
      </c>
      <c r="G27" s="39">
        <f t="shared" si="1"/>
        <v>85.407695209996604</v>
      </c>
      <c r="H27" s="40">
        <f t="shared" si="2"/>
        <v>85.407695209996604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975975.64</v>
      </c>
      <c r="E28" s="45">
        <v>2595809.17</v>
      </c>
      <c r="F28" s="39">
        <f t="shared" si="0"/>
        <v>37.598127446325343</v>
      </c>
      <c r="G28" s="39">
        <f t="shared" si="1"/>
        <v>42.433723478260873</v>
      </c>
      <c r="H28" s="40">
        <f t="shared" si="2"/>
        <v>42.433723478260873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2336.8000000000002</v>
      </c>
      <c r="E29" s="44">
        <f>E30+E31</f>
        <v>58268.36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190</v>
      </c>
      <c r="E30" s="44">
        <v>500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3769968490.9700003</v>
      </c>
      <c r="D32" s="33">
        <f>D33+D38+D39+D40</f>
        <v>1393043716.8100002</v>
      </c>
      <c r="E32" s="33">
        <f>E33+E38+E39+E40</f>
        <v>957390645.2299999</v>
      </c>
      <c r="F32" s="42">
        <f t="shared" si="0"/>
        <v>145.50421228268223</v>
      </c>
      <c r="G32" s="42">
        <f t="shared" si="1"/>
        <v>42.286409438267761</v>
      </c>
      <c r="H32" s="40">
        <f t="shared" si="2"/>
        <v>36.951070549970957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3733142290.9700003</v>
      </c>
      <c r="D33" s="33">
        <f>D34+D35+D36+D37</f>
        <v>1392962102.1700001</v>
      </c>
      <c r="E33" s="33">
        <f>E34+E35+E36+E37</f>
        <v>961960107.14999998</v>
      </c>
      <c r="F33" s="42">
        <f t="shared" si="0"/>
        <v>144.80456017006048</v>
      </c>
      <c r="G33" s="42">
        <f t="shared" si="1"/>
        <v>42.761956919656505</v>
      </c>
      <c r="H33" s="40">
        <f t="shared" si="2"/>
        <v>37.313394282864586</v>
      </c>
    </row>
    <row r="34" spans="1:8">
      <c r="A34" s="47" t="s">
        <v>57</v>
      </c>
      <c r="B34" s="48">
        <v>0</v>
      </c>
      <c r="C34" s="48">
        <v>2187360</v>
      </c>
      <c r="D34" s="48">
        <v>1087933.1200000001</v>
      </c>
      <c r="E34" s="48">
        <v>3085710.19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1922539468.53</v>
      </c>
      <c r="D35" s="48">
        <v>225029039.36000001</v>
      </c>
      <c r="E35" s="48">
        <v>84769648.310000002</v>
      </c>
      <c r="F35" s="39">
        <f t="shared" si="0"/>
        <v>265.45944668435538</v>
      </c>
      <c r="G35" s="39">
        <f t="shared" si="1"/>
        <v>13.16571988902874</v>
      </c>
      <c r="H35" s="40">
        <f t="shared" si="2"/>
        <v>11.704781256431646</v>
      </c>
    </row>
    <row r="36" spans="1:8">
      <c r="A36" s="47" t="s">
        <v>59</v>
      </c>
      <c r="B36" s="48">
        <v>1402918081.01</v>
      </c>
      <c r="C36" s="48">
        <v>1395726370.6400001</v>
      </c>
      <c r="D36" s="48">
        <v>831306776.36000001</v>
      </c>
      <c r="E36" s="48">
        <v>803635934.75999999</v>
      </c>
      <c r="F36" s="39">
        <f t="shared" si="0"/>
        <v>103.44320610902793</v>
      </c>
      <c r="G36" s="39">
        <f t="shared" si="1"/>
        <v>59.255546536367895</v>
      </c>
      <c r="H36" s="40">
        <f t="shared" si="2"/>
        <v>59.560870514957053</v>
      </c>
    </row>
    <row r="37" spans="1:8">
      <c r="A37" s="47" t="s">
        <v>60</v>
      </c>
      <c r="B37" s="48">
        <v>145357488</v>
      </c>
      <c r="C37" s="48">
        <v>412689091.80000001</v>
      </c>
      <c r="D37" s="48">
        <v>335538353.32999998</v>
      </c>
      <c r="E37" s="48">
        <v>70468813.890000001</v>
      </c>
      <c r="F37" s="39">
        <f t="shared" si="0"/>
        <v>476.15155528765774</v>
      </c>
      <c r="G37" s="39">
        <f t="shared" si="1"/>
        <v>230.8366482846759</v>
      </c>
      <c r="H37" s="40">
        <f t="shared" si="2"/>
        <v>81.305360378318582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91819360.909999996</v>
      </c>
      <c r="E41" s="33">
        <v>55515446.600000001</v>
      </c>
      <c r="F41" s="39">
        <f t="shared" si="0"/>
        <v>165.39425787488847</v>
      </c>
      <c r="G41" s="39">
        <f t="shared" si="1"/>
        <v>-246.30569509272075</v>
      </c>
      <c r="H41" s="40">
        <f t="shared" si="2"/>
        <v>-112.41757661176311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0"/>
    </sheetView>
  </sheetViews>
  <sheetFormatPr defaultRowHeight="15" outlineLevelRow="3"/>
  <cols>
    <col min="1" max="1" width="62.85546875" style="2" customWidth="1"/>
    <col min="2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80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9" t="s">
        <v>76</v>
      </c>
      <c r="E2" s="100" t="s">
        <v>81</v>
      </c>
      <c r="F2" s="97" t="s">
        <v>70</v>
      </c>
      <c r="G2" s="98" t="s">
        <v>71</v>
      </c>
      <c r="H2" s="98"/>
    </row>
    <row r="3" spans="1:8" ht="51" customHeight="1">
      <c r="A3" s="97"/>
      <c r="B3" s="34" t="s">
        <v>66</v>
      </c>
      <c r="C3" s="35" t="s">
        <v>67</v>
      </c>
      <c r="D3" s="99"/>
      <c r="E3" s="100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4294733388.6600003</v>
      </c>
      <c r="D4" s="38">
        <f>D5+D32</f>
        <v>1530675285.4100001</v>
      </c>
      <c r="E4" s="38">
        <f>E5+E32</f>
        <v>1065393664.0699999</v>
      </c>
      <c r="F4" s="39">
        <f>D4/E4*100</f>
        <v>143.67227223433437</v>
      </c>
      <c r="G4" s="39">
        <f>D4/B4*100</f>
        <v>40.110935729206872</v>
      </c>
      <c r="H4" s="40">
        <f>D4/C4*100</f>
        <v>35.640752216462637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277775918.10999995</v>
      </c>
      <c r="E5" s="41">
        <f>E6+E20</f>
        <v>252447724.61000001</v>
      </c>
      <c r="F5" s="42">
        <f t="shared" ref="F5:F41" si="0">D5/E5*100</f>
        <v>110.03304487656953</v>
      </c>
      <c r="G5" s="42">
        <f t="shared" ref="G5:G41" si="1">D5/B5*100</f>
        <v>53.234309329959103</v>
      </c>
      <c r="H5" s="40">
        <f t="shared" ref="H5:H41" si="2">D5/C5*100</f>
        <v>53.234309329959103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239258904.82999998</v>
      </c>
      <c r="E6" s="41">
        <f>E7+E10+E11+E17+E18+E19</f>
        <v>213915002.40000001</v>
      </c>
      <c r="F6" s="42">
        <f t="shared" si="0"/>
        <v>111.84765077047257</v>
      </c>
      <c r="G6" s="42">
        <f t="shared" si="1"/>
        <v>51.858865390784537</v>
      </c>
      <c r="H6" s="40">
        <f t="shared" si="2"/>
        <v>51.858865390784537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143740328.70999998</v>
      </c>
      <c r="E7" s="44">
        <f>E8+E9</f>
        <v>129300503.93000001</v>
      </c>
      <c r="F7" s="39">
        <f t="shared" si="0"/>
        <v>111.16764772070596</v>
      </c>
      <c r="G7" s="39">
        <f t="shared" si="1"/>
        <v>47.070666006910379</v>
      </c>
      <c r="H7" s="40">
        <f t="shared" si="2"/>
        <v>47.070666006910379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7075777.4800000004</v>
      </c>
      <c r="E8" s="44">
        <v>3589334.54</v>
      </c>
      <c r="F8" s="39">
        <f t="shared" si="0"/>
        <v>197.13340735299641</v>
      </c>
      <c r="G8" s="39">
        <f t="shared" si="1"/>
        <v>78.345019907967171</v>
      </c>
      <c r="H8" s="40">
        <f t="shared" si="2"/>
        <v>78.345019907967171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136664551.22999999</v>
      </c>
      <c r="E9" s="44">
        <v>125711169.39</v>
      </c>
      <c r="F9" s="39">
        <f t="shared" si="0"/>
        <v>108.71313336209512</v>
      </c>
      <c r="G9" s="39">
        <f t="shared" si="1"/>
        <v>46.117516236623111</v>
      </c>
      <c r="H9" s="40">
        <f t="shared" si="2"/>
        <v>46.117516236623111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17283271.510000002</v>
      </c>
      <c r="E10" s="44">
        <v>13719129.050000001</v>
      </c>
      <c r="F10" s="39">
        <f t="shared" si="0"/>
        <v>125.97936390138412</v>
      </c>
      <c r="G10" s="39">
        <f t="shared" si="1"/>
        <v>54.156824163969056</v>
      </c>
      <c r="H10" s="40">
        <f t="shared" si="2"/>
        <v>54.156824163969056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60875104.909999996</v>
      </c>
      <c r="E11" s="44">
        <f>E12+E13+E14+E15+E16</f>
        <v>56596294.939999998</v>
      </c>
      <c r="F11" s="39">
        <f t="shared" si="0"/>
        <v>107.56022982517872</v>
      </c>
      <c r="G11" s="39">
        <f t="shared" si="1"/>
        <v>62.505873139263677</v>
      </c>
      <c r="H11" s="40">
        <f t="shared" si="2"/>
        <v>62.505873139263677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49533671.210000001</v>
      </c>
      <c r="E12" s="44">
        <v>41077471.600000001</v>
      </c>
      <c r="F12" s="39">
        <f t="shared" si="0"/>
        <v>120.58597883614628</v>
      </c>
      <c r="G12" s="39">
        <f t="shared" si="1"/>
        <v>58.965448201210954</v>
      </c>
      <c r="H12" s="40">
        <f t="shared" si="2"/>
        <v>58.965448201210954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769924.08</v>
      </c>
      <c r="E13" s="44">
        <v>6181631.0099999998</v>
      </c>
      <c r="F13" s="39">
        <f t="shared" si="0"/>
        <v>12.455031346168946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83591.58</v>
      </c>
      <c r="E14" s="44">
        <v>115759.67999999999</v>
      </c>
      <c r="F14" s="39"/>
      <c r="G14" s="39">
        <f t="shared" si="1"/>
        <v>32.78101176470588</v>
      </c>
      <c r="H14" s="40">
        <f t="shared" si="2"/>
        <v>32.78101176470588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10487918.039999999</v>
      </c>
      <c r="E15" s="44">
        <v>9221432.6500000004</v>
      </c>
      <c r="F15" s="39">
        <f t="shared" si="0"/>
        <v>113.73414997505836</v>
      </c>
      <c r="G15" s="39">
        <f t="shared" si="1"/>
        <v>79.868721540643733</v>
      </c>
      <c r="H15" s="40">
        <f t="shared" si="2"/>
        <v>79.868721540643733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12173262.140000001</v>
      </c>
      <c r="E17" s="44">
        <v>10257577.17</v>
      </c>
      <c r="F17" s="39">
        <f t="shared" si="0"/>
        <v>118.67580363521652</v>
      </c>
      <c r="G17" s="39">
        <f t="shared" si="1"/>
        <v>70.151415223756757</v>
      </c>
      <c r="H17" s="40">
        <f t="shared" si="2"/>
        <v>70.151415223756757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5185200.76</v>
      </c>
      <c r="E18" s="44">
        <v>4031134.46</v>
      </c>
      <c r="F18" s="39">
        <f t="shared" si="0"/>
        <v>128.62882177341214</v>
      </c>
      <c r="G18" s="39">
        <f t="shared" si="1"/>
        <v>55.534500315950687</v>
      </c>
      <c r="H18" s="40">
        <f t="shared" si="2"/>
        <v>55.534500315950687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38517013.279999994</v>
      </c>
      <c r="E20" s="41">
        <f>E21+E22+E23+E26+E28+E29</f>
        <v>38532722.210000001</v>
      </c>
      <c r="F20" s="42">
        <f t="shared" si="0"/>
        <v>99.959232234062284</v>
      </c>
      <c r="G20" s="42">
        <f t="shared" si="1"/>
        <v>63.734870179856628</v>
      </c>
      <c r="H20" s="40">
        <f t="shared" si="2"/>
        <v>63.734870179856628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13524430.09</v>
      </c>
      <c r="E21" s="44">
        <v>7950315.0700000003</v>
      </c>
      <c r="F21" s="39">
        <f t="shared" si="0"/>
        <v>170.11187570456877</v>
      </c>
      <c r="G21" s="39">
        <f t="shared" si="1"/>
        <v>74.17004928334454</v>
      </c>
      <c r="H21" s="40">
        <f t="shared" si="2"/>
        <v>74.17004928334454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1203258.73</v>
      </c>
      <c r="E22" s="44">
        <v>1087485.99</v>
      </c>
      <c r="F22" s="39">
        <f t="shared" si="0"/>
        <v>110.64590634404404</v>
      </c>
      <c r="G22" s="39">
        <f t="shared" si="1"/>
        <v>71.836342089552247</v>
      </c>
      <c r="H22" s="40">
        <f t="shared" si="2"/>
        <v>71.836342089552247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11668850.280000001</v>
      </c>
      <c r="E23" s="44">
        <f>E24+E25</f>
        <v>11983638.33</v>
      </c>
      <c r="F23" s="39">
        <f t="shared" si="0"/>
        <v>97.373184659520689</v>
      </c>
      <c r="G23" s="39">
        <f t="shared" si="1"/>
        <v>51.198479601955128</v>
      </c>
      <c r="H23" s="40">
        <f t="shared" si="2"/>
        <v>51.198479601955128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11176806.050000001</v>
      </c>
      <c r="E24" s="44">
        <v>10670856.380000001</v>
      </c>
      <c r="F24" s="39">
        <f t="shared" si="0"/>
        <v>104.74141579628306</v>
      </c>
      <c r="G24" s="39">
        <f t="shared" si="1"/>
        <v>49.039576550804256</v>
      </c>
      <c r="H24" s="40">
        <f t="shared" si="2"/>
        <v>49.039576550804256</v>
      </c>
    </row>
    <row r="25" spans="1:8" ht="15" customHeight="1" outlineLevel="3">
      <c r="A25" s="43" t="s">
        <v>42</v>
      </c>
      <c r="B25" s="44"/>
      <c r="C25" s="44"/>
      <c r="D25" s="44">
        <v>492044.23</v>
      </c>
      <c r="E25" s="44">
        <v>1312781.95</v>
      </c>
      <c r="F25" s="39">
        <f t="shared" si="0"/>
        <v>37.481032550759856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11232098.189999999</v>
      </c>
      <c r="E26" s="44">
        <v>15116488.51</v>
      </c>
      <c r="F26" s="39">
        <f t="shared" si="0"/>
        <v>74.303620067382951</v>
      </c>
      <c r="G26" s="39">
        <f t="shared" si="1"/>
        <v>72.782424636635369</v>
      </c>
      <c r="H26" s="40">
        <f t="shared" si="2"/>
        <v>72.782424636635369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11214542.189999999</v>
      </c>
      <c r="E27" s="44">
        <v>15116488.51</v>
      </c>
      <c r="F27" s="39">
        <f t="shared" si="0"/>
        <v>74.187481984200573</v>
      </c>
      <c r="G27" s="39">
        <f t="shared" si="1"/>
        <v>75.10191367353957</v>
      </c>
      <c r="H27" s="40">
        <f t="shared" si="2"/>
        <v>75.10191367353957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876903.3</v>
      </c>
      <c r="E28" s="45">
        <v>2337025.9500000002</v>
      </c>
      <c r="F28" s="39">
        <f t="shared" si="0"/>
        <v>37.522189259387559</v>
      </c>
      <c r="G28" s="39">
        <f t="shared" si="1"/>
        <v>38.126230434782613</v>
      </c>
      <c r="H28" s="40">
        <f t="shared" si="2"/>
        <v>38.126230434782613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11472.689999999999</v>
      </c>
      <c r="E29" s="44">
        <f>E30+E31</f>
        <v>57768.36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9325.89</v>
      </c>
      <c r="E30" s="44">
        <v>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57768.36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3772934718.5800004</v>
      </c>
      <c r="D32" s="33">
        <f>D33+D38+D39+D40</f>
        <v>1252899367.3000002</v>
      </c>
      <c r="E32" s="33">
        <f>E33+E38+E39+E40</f>
        <v>812945939.45999992</v>
      </c>
      <c r="F32" s="42">
        <f t="shared" si="0"/>
        <v>154.11841138320216</v>
      </c>
      <c r="G32" s="42">
        <f t="shared" si="1"/>
        <v>38.032270625301969</v>
      </c>
      <c r="H32" s="40">
        <f t="shared" si="2"/>
        <v>33.207554881085969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3736108518.5800004</v>
      </c>
      <c r="D33" s="33">
        <f>D34+D35+D36+D37</f>
        <v>1252817752.6600001</v>
      </c>
      <c r="E33" s="33">
        <f>E34+E35+E36+E37</f>
        <v>817515401.38</v>
      </c>
      <c r="F33" s="42">
        <f t="shared" si="0"/>
        <v>153.24699088790152</v>
      </c>
      <c r="G33" s="42">
        <f t="shared" si="1"/>
        <v>38.459724556734308</v>
      </c>
      <c r="H33" s="40">
        <f t="shared" si="2"/>
        <v>33.53269174141024</v>
      </c>
    </row>
    <row r="34" spans="1:8">
      <c r="A34" s="47" t="s">
        <v>57</v>
      </c>
      <c r="B34" s="48">
        <v>0</v>
      </c>
      <c r="C34" s="48">
        <v>2187360</v>
      </c>
      <c r="D34" s="48">
        <v>909713.12</v>
      </c>
      <c r="E34" s="48">
        <v>2907490.19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1922546124.6400001</v>
      </c>
      <c r="D35" s="48">
        <v>162076634.03999999</v>
      </c>
      <c r="E35" s="48">
        <v>62163666.710000001</v>
      </c>
      <c r="F35" s="39">
        <f t="shared" si="0"/>
        <v>260.72566600053443</v>
      </c>
      <c r="G35" s="39">
        <f t="shared" si="1"/>
        <v>9.4825786502760305</v>
      </c>
      <c r="H35" s="40">
        <f t="shared" si="2"/>
        <v>8.4303118641873471</v>
      </c>
    </row>
    <row r="36" spans="1:8">
      <c r="A36" s="47" t="s">
        <v>59</v>
      </c>
      <c r="B36" s="48">
        <v>1402918081.01</v>
      </c>
      <c r="C36" s="48">
        <v>1398770789.6400001</v>
      </c>
      <c r="D36" s="48">
        <v>763801153.83000004</v>
      </c>
      <c r="E36" s="48">
        <v>731643623.36000001</v>
      </c>
      <c r="F36" s="39">
        <f t="shared" si="0"/>
        <v>104.39524509518989</v>
      </c>
      <c r="G36" s="39">
        <f t="shared" si="1"/>
        <v>54.443745801616458</v>
      </c>
      <c r="H36" s="40">
        <f t="shared" si="2"/>
        <v>54.605169016045764</v>
      </c>
    </row>
    <row r="37" spans="1:8">
      <c r="A37" s="47" t="s">
        <v>60</v>
      </c>
      <c r="B37" s="48">
        <v>145357488</v>
      </c>
      <c r="C37" s="48">
        <v>412604244.30000001</v>
      </c>
      <c r="D37" s="48">
        <v>326030251.67000002</v>
      </c>
      <c r="E37" s="48">
        <v>20800621.120000001</v>
      </c>
      <c r="F37" s="39">
        <f t="shared" si="0"/>
        <v>1567.4063278645019</v>
      </c>
      <c r="G37" s="39">
        <f t="shared" si="1"/>
        <v>224.2954636571595</v>
      </c>
      <c r="H37" s="40">
        <f t="shared" si="2"/>
        <v>79.017667940649432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>
        <v>0</v>
      </c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954260.15</v>
      </c>
      <c r="F39" s="39">
        <f t="shared" si="0"/>
        <v>68.533854211558548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82033379.629999995</v>
      </c>
      <c r="E41" s="33">
        <v>56269621.549999997</v>
      </c>
      <c r="F41" s="39">
        <f t="shared" si="0"/>
        <v>145.78626507574228</v>
      </c>
      <c r="G41" s="39">
        <f t="shared" si="1"/>
        <v>-220.05477265712096</v>
      </c>
      <c r="H41" s="40">
        <f t="shared" si="2"/>
        <v>-100.43626581453378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H43"/>
  <sheetViews>
    <sheetView showGridLines="0" showZeros="0" topLeftCell="A19" zoomScaleNormal="100" workbookViewId="0">
      <pane xSplit="1" topLeftCell="B1" activePane="topRight" state="frozen"/>
      <selection activeCell="B1" sqref="B1"/>
      <selection pane="topRight" activeCell="D34" sqref="D34:D41"/>
    </sheetView>
  </sheetViews>
  <sheetFormatPr defaultRowHeight="15" outlineLevelRow="3"/>
  <cols>
    <col min="1" max="1" width="62.85546875" style="2" customWidth="1"/>
    <col min="2" max="3" width="17.28515625" style="2" bestFit="1" customWidth="1"/>
    <col min="4" max="4" width="15.7109375" style="2" customWidth="1"/>
    <col min="5" max="5" width="17.28515625" style="2" bestFit="1" customWidth="1"/>
    <col min="6" max="6" width="11.7109375" style="2" customWidth="1"/>
    <col min="7" max="7" width="9.28515625" style="2" customWidth="1"/>
    <col min="8" max="8" width="7.7109375" style="2" customWidth="1"/>
    <col min="9" max="254" width="9.140625" style="2"/>
    <col min="255" max="255" width="0" style="2" hidden="1" customWidth="1"/>
    <col min="256" max="256" width="62.85546875" style="2" customWidth="1"/>
    <col min="257" max="258" width="17.28515625" style="2" bestFit="1" customWidth="1"/>
    <col min="259" max="259" width="15.7109375" style="2" customWidth="1"/>
    <col min="260" max="261" width="17.28515625" style="2" bestFit="1" customWidth="1"/>
    <col min="262" max="262" width="15" style="2" customWidth="1"/>
    <col min="263" max="263" width="16.7109375" style="2" customWidth="1"/>
    <col min="264" max="264" width="14.7109375" style="2" customWidth="1"/>
    <col min="265" max="510" width="9.140625" style="2"/>
    <col min="511" max="511" width="0" style="2" hidden="1" customWidth="1"/>
    <col min="512" max="512" width="62.85546875" style="2" customWidth="1"/>
    <col min="513" max="514" width="17.28515625" style="2" bestFit="1" customWidth="1"/>
    <col min="515" max="515" width="15.7109375" style="2" customWidth="1"/>
    <col min="516" max="517" width="17.28515625" style="2" bestFit="1" customWidth="1"/>
    <col min="518" max="518" width="15" style="2" customWidth="1"/>
    <col min="519" max="519" width="16.7109375" style="2" customWidth="1"/>
    <col min="520" max="520" width="14.7109375" style="2" customWidth="1"/>
    <col min="521" max="766" width="9.140625" style="2"/>
    <col min="767" max="767" width="0" style="2" hidden="1" customWidth="1"/>
    <col min="768" max="768" width="62.85546875" style="2" customWidth="1"/>
    <col min="769" max="770" width="17.28515625" style="2" bestFit="1" customWidth="1"/>
    <col min="771" max="771" width="15.7109375" style="2" customWidth="1"/>
    <col min="772" max="773" width="17.28515625" style="2" bestFit="1" customWidth="1"/>
    <col min="774" max="774" width="15" style="2" customWidth="1"/>
    <col min="775" max="775" width="16.7109375" style="2" customWidth="1"/>
    <col min="776" max="776" width="14.7109375" style="2" customWidth="1"/>
    <col min="777" max="1022" width="9.140625" style="2"/>
    <col min="1023" max="1023" width="0" style="2" hidden="1" customWidth="1"/>
    <col min="1024" max="1024" width="62.85546875" style="2" customWidth="1"/>
    <col min="1025" max="1026" width="17.28515625" style="2" bestFit="1" customWidth="1"/>
    <col min="1027" max="1027" width="15.7109375" style="2" customWidth="1"/>
    <col min="1028" max="1029" width="17.28515625" style="2" bestFit="1" customWidth="1"/>
    <col min="1030" max="1030" width="15" style="2" customWidth="1"/>
    <col min="1031" max="1031" width="16.7109375" style="2" customWidth="1"/>
    <col min="1032" max="1032" width="14.7109375" style="2" customWidth="1"/>
    <col min="1033" max="1278" width="9.140625" style="2"/>
    <col min="1279" max="1279" width="0" style="2" hidden="1" customWidth="1"/>
    <col min="1280" max="1280" width="62.85546875" style="2" customWidth="1"/>
    <col min="1281" max="1282" width="17.28515625" style="2" bestFit="1" customWidth="1"/>
    <col min="1283" max="1283" width="15.7109375" style="2" customWidth="1"/>
    <col min="1284" max="1285" width="17.28515625" style="2" bestFit="1" customWidth="1"/>
    <col min="1286" max="1286" width="15" style="2" customWidth="1"/>
    <col min="1287" max="1287" width="16.7109375" style="2" customWidth="1"/>
    <col min="1288" max="1288" width="14.7109375" style="2" customWidth="1"/>
    <col min="1289" max="1534" width="9.140625" style="2"/>
    <col min="1535" max="1535" width="0" style="2" hidden="1" customWidth="1"/>
    <col min="1536" max="1536" width="62.85546875" style="2" customWidth="1"/>
    <col min="1537" max="1538" width="17.28515625" style="2" bestFit="1" customWidth="1"/>
    <col min="1539" max="1539" width="15.7109375" style="2" customWidth="1"/>
    <col min="1540" max="1541" width="17.28515625" style="2" bestFit="1" customWidth="1"/>
    <col min="1542" max="1542" width="15" style="2" customWidth="1"/>
    <col min="1543" max="1543" width="16.7109375" style="2" customWidth="1"/>
    <col min="1544" max="1544" width="14.7109375" style="2" customWidth="1"/>
    <col min="1545" max="1790" width="9.140625" style="2"/>
    <col min="1791" max="1791" width="0" style="2" hidden="1" customWidth="1"/>
    <col min="1792" max="1792" width="62.85546875" style="2" customWidth="1"/>
    <col min="1793" max="1794" width="17.28515625" style="2" bestFit="1" customWidth="1"/>
    <col min="1795" max="1795" width="15.7109375" style="2" customWidth="1"/>
    <col min="1796" max="1797" width="17.28515625" style="2" bestFit="1" customWidth="1"/>
    <col min="1798" max="1798" width="15" style="2" customWidth="1"/>
    <col min="1799" max="1799" width="16.7109375" style="2" customWidth="1"/>
    <col min="1800" max="1800" width="14.7109375" style="2" customWidth="1"/>
    <col min="1801" max="2046" width="9.140625" style="2"/>
    <col min="2047" max="2047" width="0" style="2" hidden="1" customWidth="1"/>
    <col min="2048" max="2048" width="62.85546875" style="2" customWidth="1"/>
    <col min="2049" max="2050" width="17.28515625" style="2" bestFit="1" customWidth="1"/>
    <col min="2051" max="2051" width="15.7109375" style="2" customWidth="1"/>
    <col min="2052" max="2053" width="17.28515625" style="2" bestFit="1" customWidth="1"/>
    <col min="2054" max="2054" width="15" style="2" customWidth="1"/>
    <col min="2055" max="2055" width="16.7109375" style="2" customWidth="1"/>
    <col min="2056" max="2056" width="14.7109375" style="2" customWidth="1"/>
    <col min="2057" max="2302" width="9.140625" style="2"/>
    <col min="2303" max="2303" width="0" style="2" hidden="1" customWidth="1"/>
    <col min="2304" max="2304" width="62.85546875" style="2" customWidth="1"/>
    <col min="2305" max="2306" width="17.28515625" style="2" bestFit="1" customWidth="1"/>
    <col min="2307" max="2307" width="15.7109375" style="2" customWidth="1"/>
    <col min="2308" max="2309" width="17.28515625" style="2" bestFit="1" customWidth="1"/>
    <col min="2310" max="2310" width="15" style="2" customWidth="1"/>
    <col min="2311" max="2311" width="16.7109375" style="2" customWidth="1"/>
    <col min="2312" max="2312" width="14.7109375" style="2" customWidth="1"/>
    <col min="2313" max="2558" width="9.140625" style="2"/>
    <col min="2559" max="2559" width="0" style="2" hidden="1" customWidth="1"/>
    <col min="2560" max="2560" width="62.85546875" style="2" customWidth="1"/>
    <col min="2561" max="2562" width="17.28515625" style="2" bestFit="1" customWidth="1"/>
    <col min="2563" max="2563" width="15.7109375" style="2" customWidth="1"/>
    <col min="2564" max="2565" width="17.28515625" style="2" bestFit="1" customWidth="1"/>
    <col min="2566" max="2566" width="15" style="2" customWidth="1"/>
    <col min="2567" max="2567" width="16.7109375" style="2" customWidth="1"/>
    <col min="2568" max="2568" width="14.7109375" style="2" customWidth="1"/>
    <col min="2569" max="2814" width="9.140625" style="2"/>
    <col min="2815" max="2815" width="0" style="2" hidden="1" customWidth="1"/>
    <col min="2816" max="2816" width="62.85546875" style="2" customWidth="1"/>
    <col min="2817" max="2818" width="17.28515625" style="2" bestFit="1" customWidth="1"/>
    <col min="2819" max="2819" width="15.7109375" style="2" customWidth="1"/>
    <col min="2820" max="2821" width="17.28515625" style="2" bestFit="1" customWidth="1"/>
    <col min="2822" max="2822" width="15" style="2" customWidth="1"/>
    <col min="2823" max="2823" width="16.7109375" style="2" customWidth="1"/>
    <col min="2824" max="2824" width="14.7109375" style="2" customWidth="1"/>
    <col min="2825" max="3070" width="9.140625" style="2"/>
    <col min="3071" max="3071" width="0" style="2" hidden="1" customWidth="1"/>
    <col min="3072" max="3072" width="62.85546875" style="2" customWidth="1"/>
    <col min="3073" max="3074" width="17.28515625" style="2" bestFit="1" customWidth="1"/>
    <col min="3075" max="3075" width="15.7109375" style="2" customWidth="1"/>
    <col min="3076" max="3077" width="17.28515625" style="2" bestFit="1" customWidth="1"/>
    <col min="3078" max="3078" width="15" style="2" customWidth="1"/>
    <col min="3079" max="3079" width="16.7109375" style="2" customWidth="1"/>
    <col min="3080" max="3080" width="14.7109375" style="2" customWidth="1"/>
    <col min="3081" max="3326" width="9.140625" style="2"/>
    <col min="3327" max="3327" width="0" style="2" hidden="1" customWidth="1"/>
    <col min="3328" max="3328" width="62.85546875" style="2" customWidth="1"/>
    <col min="3329" max="3330" width="17.28515625" style="2" bestFit="1" customWidth="1"/>
    <col min="3331" max="3331" width="15.7109375" style="2" customWidth="1"/>
    <col min="3332" max="3333" width="17.28515625" style="2" bestFit="1" customWidth="1"/>
    <col min="3334" max="3334" width="15" style="2" customWidth="1"/>
    <col min="3335" max="3335" width="16.7109375" style="2" customWidth="1"/>
    <col min="3336" max="3336" width="14.7109375" style="2" customWidth="1"/>
    <col min="3337" max="3582" width="9.140625" style="2"/>
    <col min="3583" max="3583" width="0" style="2" hidden="1" customWidth="1"/>
    <col min="3584" max="3584" width="62.85546875" style="2" customWidth="1"/>
    <col min="3585" max="3586" width="17.28515625" style="2" bestFit="1" customWidth="1"/>
    <col min="3587" max="3587" width="15.7109375" style="2" customWidth="1"/>
    <col min="3588" max="3589" width="17.28515625" style="2" bestFit="1" customWidth="1"/>
    <col min="3590" max="3590" width="15" style="2" customWidth="1"/>
    <col min="3591" max="3591" width="16.7109375" style="2" customWidth="1"/>
    <col min="3592" max="3592" width="14.7109375" style="2" customWidth="1"/>
    <col min="3593" max="3838" width="9.140625" style="2"/>
    <col min="3839" max="3839" width="0" style="2" hidden="1" customWidth="1"/>
    <col min="3840" max="3840" width="62.85546875" style="2" customWidth="1"/>
    <col min="3841" max="3842" width="17.28515625" style="2" bestFit="1" customWidth="1"/>
    <col min="3843" max="3843" width="15.7109375" style="2" customWidth="1"/>
    <col min="3844" max="3845" width="17.28515625" style="2" bestFit="1" customWidth="1"/>
    <col min="3846" max="3846" width="15" style="2" customWidth="1"/>
    <col min="3847" max="3847" width="16.7109375" style="2" customWidth="1"/>
    <col min="3848" max="3848" width="14.7109375" style="2" customWidth="1"/>
    <col min="3849" max="4094" width="9.140625" style="2"/>
    <col min="4095" max="4095" width="0" style="2" hidden="1" customWidth="1"/>
    <col min="4096" max="4096" width="62.85546875" style="2" customWidth="1"/>
    <col min="4097" max="4098" width="17.28515625" style="2" bestFit="1" customWidth="1"/>
    <col min="4099" max="4099" width="15.7109375" style="2" customWidth="1"/>
    <col min="4100" max="4101" width="17.28515625" style="2" bestFit="1" customWidth="1"/>
    <col min="4102" max="4102" width="15" style="2" customWidth="1"/>
    <col min="4103" max="4103" width="16.7109375" style="2" customWidth="1"/>
    <col min="4104" max="4104" width="14.7109375" style="2" customWidth="1"/>
    <col min="4105" max="4350" width="9.140625" style="2"/>
    <col min="4351" max="4351" width="0" style="2" hidden="1" customWidth="1"/>
    <col min="4352" max="4352" width="62.85546875" style="2" customWidth="1"/>
    <col min="4353" max="4354" width="17.28515625" style="2" bestFit="1" customWidth="1"/>
    <col min="4355" max="4355" width="15.7109375" style="2" customWidth="1"/>
    <col min="4356" max="4357" width="17.28515625" style="2" bestFit="1" customWidth="1"/>
    <col min="4358" max="4358" width="15" style="2" customWidth="1"/>
    <col min="4359" max="4359" width="16.7109375" style="2" customWidth="1"/>
    <col min="4360" max="4360" width="14.7109375" style="2" customWidth="1"/>
    <col min="4361" max="4606" width="9.140625" style="2"/>
    <col min="4607" max="4607" width="0" style="2" hidden="1" customWidth="1"/>
    <col min="4608" max="4608" width="62.85546875" style="2" customWidth="1"/>
    <col min="4609" max="4610" width="17.28515625" style="2" bestFit="1" customWidth="1"/>
    <col min="4611" max="4611" width="15.7109375" style="2" customWidth="1"/>
    <col min="4612" max="4613" width="17.28515625" style="2" bestFit="1" customWidth="1"/>
    <col min="4614" max="4614" width="15" style="2" customWidth="1"/>
    <col min="4615" max="4615" width="16.7109375" style="2" customWidth="1"/>
    <col min="4616" max="4616" width="14.7109375" style="2" customWidth="1"/>
    <col min="4617" max="4862" width="9.140625" style="2"/>
    <col min="4863" max="4863" width="0" style="2" hidden="1" customWidth="1"/>
    <col min="4864" max="4864" width="62.85546875" style="2" customWidth="1"/>
    <col min="4865" max="4866" width="17.28515625" style="2" bestFit="1" customWidth="1"/>
    <col min="4867" max="4867" width="15.7109375" style="2" customWidth="1"/>
    <col min="4868" max="4869" width="17.28515625" style="2" bestFit="1" customWidth="1"/>
    <col min="4870" max="4870" width="15" style="2" customWidth="1"/>
    <col min="4871" max="4871" width="16.7109375" style="2" customWidth="1"/>
    <col min="4872" max="4872" width="14.7109375" style="2" customWidth="1"/>
    <col min="4873" max="5118" width="9.140625" style="2"/>
    <col min="5119" max="5119" width="0" style="2" hidden="1" customWidth="1"/>
    <col min="5120" max="5120" width="62.85546875" style="2" customWidth="1"/>
    <col min="5121" max="5122" width="17.28515625" style="2" bestFit="1" customWidth="1"/>
    <col min="5123" max="5123" width="15.7109375" style="2" customWidth="1"/>
    <col min="5124" max="5125" width="17.28515625" style="2" bestFit="1" customWidth="1"/>
    <col min="5126" max="5126" width="15" style="2" customWidth="1"/>
    <col min="5127" max="5127" width="16.7109375" style="2" customWidth="1"/>
    <col min="5128" max="5128" width="14.7109375" style="2" customWidth="1"/>
    <col min="5129" max="5374" width="9.140625" style="2"/>
    <col min="5375" max="5375" width="0" style="2" hidden="1" customWidth="1"/>
    <col min="5376" max="5376" width="62.85546875" style="2" customWidth="1"/>
    <col min="5377" max="5378" width="17.28515625" style="2" bestFit="1" customWidth="1"/>
    <col min="5379" max="5379" width="15.7109375" style="2" customWidth="1"/>
    <col min="5380" max="5381" width="17.28515625" style="2" bestFit="1" customWidth="1"/>
    <col min="5382" max="5382" width="15" style="2" customWidth="1"/>
    <col min="5383" max="5383" width="16.7109375" style="2" customWidth="1"/>
    <col min="5384" max="5384" width="14.7109375" style="2" customWidth="1"/>
    <col min="5385" max="5630" width="9.140625" style="2"/>
    <col min="5631" max="5631" width="0" style="2" hidden="1" customWidth="1"/>
    <col min="5632" max="5632" width="62.85546875" style="2" customWidth="1"/>
    <col min="5633" max="5634" width="17.28515625" style="2" bestFit="1" customWidth="1"/>
    <col min="5635" max="5635" width="15.7109375" style="2" customWidth="1"/>
    <col min="5636" max="5637" width="17.28515625" style="2" bestFit="1" customWidth="1"/>
    <col min="5638" max="5638" width="15" style="2" customWidth="1"/>
    <col min="5639" max="5639" width="16.7109375" style="2" customWidth="1"/>
    <col min="5640" max="5640" width="14.7109375" style="2" customWidth="1"/>
    <col min="5641" max="5886" width="9.140625" style="2"/>
    <col min="5887" max="5887" width="0" style="2" hidden="1" customWidth="1"/>
    <col min="5888" max="5888" width="62.85546875" style="2" customWidth="1"/>
    <col min="5889" max="5890" width="17.28515625" style="2" bestFit="1" customWidth="1"/>
    <col min="5891" max="5891" width="15.7109375" style="2" customWidth="1"/>
    <col min="5892" max="5893" width="17.28515625" style="2" bestFit="1" customWidth="1"/>
    <col min="5894" max="5894" width="15" style="2" customWidth="1"/>
    <col min="5895" max="5895" width="16.7109375" style="2" customWidth="1"/>
    <col min="5896" max="5896" width="14.7109375" style="2" customWidth="1"/>
    <col min="5897" max="6142" width="9.140625" style="2"/>
    <col min="6143" max="6143" width="0" style="2" hidden="1" customWidth="1"/>
    <col min="6144" max="6144" width="62.85546875" style="2" customWidth="1"/>
    <col min="6145" max="6146" width="17.28515625" style="2" bestFit="1" customWidth="1"/>
    <col min="6147" max="6147" width="15.7109375" style="2" customWidth="1"/>
    <col min="6148" max="6149" width="17.28515625" style="2" bestFit="1" customWidth="1"/>
    <col min="6150" max="6150" width="15" style="2" customWidth="1"/>
    <col min="6151" max="6151" width="16.7109375" style="2" customWidth="1"/>
    <col min="6152" max="6152" width="14.7109375" style="2" customWidth="1"/>
    <col min="6153" max="6398" width="9.140625" style="2"/>
    <col min="6399" max="6399" width="0" style="2" hidden="1" customWidth="1"/>
    <col min="6400" max="6400" width="62.85546875" style="2" customWidth="1"/>
    <col min="6401" max="6402" width="17.28515625" style="2" bestFit="1" customWidth="1"/>
    <col min="6403" max="6403" width="15.7109375" style="2" customWidth="1"/>
    <col min="6404" max="6405" width="17.28515625" style="2" bestFit="1" customWidth="1"/>
    <col min="6406" max="6406" width="15" style="2" customWidth="1"/>
    <col min="6407" max="6407" width="16.7109375" style="2" customWidth="1"/>
    <col min="6408" max="6408" width="14.7109375" style="2" customWidth="1"/>
    <col min="6409" max="6654" width="9.140625" style="2"/>
    <col min="6655" max="6655" width="0" style="2" hidden="1" customWidth="1"/>
    <col min="6656" max="6656" width="62.85546875" style="2" customWidth="1"/>
    <col min="6657" max="6658" width="17.28515625" style="2" bestFit="1" customWidth="1"/>
    <col min="6659" max="6659" width="15.7109375" style="2" customWidth="1"/>
    <col min="6660" max="6661" width="17.28515625" style="2" bestFit="1" customWidth="1"/>
    <col min="6662" max="6662" width="15" style="2" customWidth="1"/>
    <col min="6663" max="6663" width="16.7109375" style="2" customWidth="1"/>
    <col min="6664" max="6664" width="14.7109375" style="2" customWidth="1"/>
    <col min="6665" max="6910" width="9.140625" style="2"/>
    <col min="6911" max="6911" width="0" style="2" hidden="1" customWidth="1"/>
    <col min="6912" max="6912" width="62.85546875" style="2" customWidth="1"/>
    <col min="6913" max="6914" width="17.28515625" style="2" bestFit="1" customWidth="1"/>
    <col min="6915" max="6915" width="15.7109375" style="2" customWidth="1"/>
    <col min="6916" max="6917" width="17.28515625" style="2" bestFit="1" customWidth="1"/>
    <col min="6918" max="6918" width="15" style="2" customWidth="1"/>
    <col min="6919" max="6919" width="16.7109375" style="2" customWidth="1"/>
    <col min="6920" max="6920" width="14.7109375" style="2" customWidth="1"/>
    <col min="6921" max="7166" width="9.140625" style="2"/>
    <col min="7167" max="7167" width="0" style="2" hidden="1" customWidth="1"/>
    <col min="7168" max="7168" width="62.85546875" style="2" customWidth="1"/>
    <col min="7169" max="7170" width="17.28515625" style="2" bestFit="1" customWidth="1"/>
    <col min="7171" max="7171" width="15.7109375" style="2" customWidth="1"/>
    <col min="7172" max="7173" width="17.28515625" style="2" bestFit="1" customWidth="1"/>
    <col min="7174" max="7174" width="15" style="2" customWidth="1"/>
    <col min="7175" max="7175" width="16.7109375" style="2" customWidth="1"/>
    <col min="7176" max="7176" width="14.7109375" style="2" customWidth="1"/>
    <col min="7177" max="7422" width="9.140625" style="2"/>
    <col min="7423" max="7423" width="0" style="2" hidden="1" customWidth="1"/>
    <col min="7424" max="7424" width="62.85546875" style="2" customWidth="1"/>
    <col min="7425" max="7426" width="17.28515625" style="2" bestFit="1" customWidth="1"/>
    <col min="7427" max="7427" width="15.7109375" style="2" customWidth="1"/>
    <col min="7428" max="7429" width="17.28515625" style="2" bestFit="1" customWidth="1"/>
    <col min="7430" max="7430" width="15" style="2" customWidth="1"/>
    <col min="7431" max="7431" width="16.7109375" style="2" customWidth="1"/>
    <col min="7432" max="7432" width="14.7109375" style="2" customWidth="1"/>
    <col min="7433" max="7678" width="9.140625" style="2"/>
    <col min="7679" max="7679" width="0" style="2" hidden="1" customWidth="1"/>
    <col min="7680" max="7680" width="62.85546875" style="2" customWidth="1"/>
    <col min="7681" max="7682" width="17.28515625" style="2" bestFit="1" customWidth="1"/>
    <col min="7683" max="7683" width="15.7109375" style="2" customWidth="1"/>
    <col min="7684" max="7685" width="17.28515625" style="2" bestFit="1" customWidth="1"/>
    <col min="7686" max="7686" width="15" style="2" customWidth="1"/>
    <col min="7687" max="7687" width="16.7109375" style="2" customWidth="1"/>
    <col min="7688" max="7688" width="14.7109375" style="2" customWidth="1"/>
    <col min="7689" max="7934" width="9.140625" style="2"/>
    <col min="7935" max="7935" width="0" style="2" hidden="1" customWidth="1"/>
    <col min="7936" max="7936" width="62.85546875" style="2" customWidth="1"/>
    <col min="7937" max="7938" width="17.28515625" style="2" bestFit="1" customWidth="1"/>
    <col min="7939" max="7939" width="15.7109375" style="2" customWidth="1"/>
    <col min="7940" max="7941" width="17.28515625" style="2" bestFit="1" customWidth="1"/>
    <col min="7942" max="7942" width="15" style="2" customWidth="1"/>
    <col min="7943" max="7943" width="16.7109375" style="2" customWidth="1"/>
    <col min="7944" max="7944" width="14.7109375" style="2" customWidth="1"/>
    <col min="7945" max="8190" width="9.140625" style="2"/>
    <col min="8191" max="8191" width="0" style="2" hidden="1" customWidth="1"/>
    <col min="8192" max="8192" width="62.85546875" style="2" customWidth="1"/>
    <col min="8193" max="8194" width="17.28515625" style="2" bestFit="1" customWidth="1"/>
    <col min="8195" max="8195" width="15.7109375" style="2" customWidth="1"/>
    <col min="8196" max="8197" width="17.28515625" style="2" bestFit="1" customWidth="1"/>
    <col min="8198" max="8198" width="15" style="2" customWidth="1"/>
    <col min="8199" max="8199" width="16.7109375" style="2" customWidth="1"/>
    <col min="8200" max="8200" width="14.7109375" style="2" customWidth="1"/>
    <col min="8201" max="8446" width="9.140625" style="2"/>
    <col min="8447" max="8447" width="0" style="2" hidden="1" customWidth="1"/>
    <col min="8448" max="8448" width="62.85546875" style="2" customWidth="1"/>
    <col min="8449" max="8450" width="17.28515625" style="2" bestFit="1" customWidth="1"/>
    <col min="8451" max="8451" width="15.7109375" style="2" customWidth="1"/>
    <col min="8452" max="8453" width="17.28515625" style="2" bestFit="1" customWidth="1"/>
    <col min="8454" max="8454" width="15" style="2" customWidth="1"/>
    <col min="8455" max="8455" width="16.7109375" style="2" customWidth="1"/>
    <col min="8456" max="8456" width="14.7109375" style="2" customWidth="1"/>
    <col min="8457" max="8702" width="9.140625" style="2"/>
    <col min="8703" max="8703" width="0" style="2" hidden="1" customWidth="1"/>
    <col min="8704" max="8704" width="62.85546875" style="2" customWidth="1"/>
    <col min="8705" max="8706" width="17.28515625" style="2" bestFit="1" customWidth="1"/>
    <col min="8707" max="8707" width="15.7109375" style="2" customWidth="1"/>
    <col min="8708" max="8709" width="17.28515625" style="2" bestFit="1" customWidth="1"/>
    <col min="8710" max="8710" width="15" style="2" customWidth="1"/>
    <col min="8711" max="8711" width="16.7109375" style="2" customWidth="1"/>
    <col min="8712" max="8712" width="14.7109375" style="2" customWidth="1"/>
    <col min="8713" max="8958" width="9.140625" style="2"/>
    <col min="8959" max="8959" width="0" style="2" hidden="1" customWidth="1"/>
    <col min="8960" max="8960" width="62.85546875" style="2" customWidth="1"/>
    <col min="8961" max="8962" width="17.28515625" style="2" bestFit="1" customWidth="1"/>
    <col min="8963" max="8963" width="15.7109375" style="2" customWidth="1"/>
    <col min="8964" max="8965" width="17.28515625" style="2" bestFit="1" customWidth="1"/>
    <col min="8966" max="8966" width="15" style="2" customWidth="1"/>
    <col min="8967" max="8967" width="16.7109375" style="2" customWidth="1"/>
    <col min="8968" max="8968" width="14.7109375" style="2" customWidth="1"/>
    <col min="8969" max="9214" width="9.140625" style="2"/>
    <col min="9215" max="9215" width="0" style="2" hidden="1" customWidth="1"/>
    <col min="9216" max="9216" width="62.85546875" style="2" customWidth="1"/>
    <col min="9217" max="9218" width="17.28515625" style="2" bestFit="1" customWidth="1"/>
    <col min="9219" max="9219" width="15.7109375" style="2" customWidth="1"/>
    <col min="9220" max="9221" width="17.28515625" style="2" bestFit="1" customWidth="1"/>
    <col min="9222" max="9222" width="15" style="2" customWidth="1"/>
    <col min="9223" max="9223" width="16.7109375" style="2" customWidth="1"/>
    <col min="9224" max="9224" width="14.7109375" style="2" customWidth="1"/>
    <col min="9225" max="9470" width="9.140625" style="2"/>
    <col min="9471" max="9471" width="0" style="2" hidden="1" customWidth="1"/>
    <col min="9472" max="9472" width="62.85546875" style="2" customWidth="1"/>
    <col min="9473" max="9474" width="17.28515625" style="2" bestFit="1" customWidth="1"/>
    <col min="9475" max="9475" width="15.7109375" style="2" customWidth="1"/>
    <col min="9476" max="9477" width="17.28515625" style="2" bestFit="1" customWidth="1"/>
    <col min="9478" max="9478" width="15" style="2" customWidth="1"/>
    <col min="9479" max="9479" width="16.7109375" style="2" customWidth="1"/>
    <col min="9480" max="9480" width="14.7109375" style="2" customWidth="1"/>
    <col min="9481" max="9726" width="9.140625" style="2"/>
    <col min="9727" max="9727" width="0" style="2" hidden="1" customWidth="1"/>
    <col min="9728" max="9728" width="62.85546875" style="2" customWidth="1"/>
    <col min="9729" max="9730" width="17.28515625" style="2" bestFit="1" customWidth="1"/>
    <col min="9731" max="9731" width="15.7109375" style="2" customWidth="1"/>
    <col min="9732" max="9733" width="17.28515625" style="2" bestFit="1" customWidth="1"/>
    <col min="9734" max="9734" width="15" style="2" customWidth="1"/>
    <col min="9735" max="9735" width="16.7109375" style="2" customWidth="1"/>
    <col min="9736" max="9736" width="14.7109375" style="2" customWidth="1"/>
    <col min="9737" max="9982" width="9.140625" style="2"/>
    <col min="9983" max="9983" width="0" style="2" hidden="1" customWidth="1"/>
    <col min="9984" max="9984" width="62.85546875" style="2" customWidth="1"/>
    <col min="9985" max="9986" width="17.28515625" style="2" bestFit="1" customWidth="1"/>
    <col min="9987" max="9987" width="15.7109375" style="2" customWidth="1"/>
    <col min="9988" max="9989" width="17.28515625" style="2" bestFit="1" customWidth="1"/>
    <col min="9990" max="9990" width="15" style="2" customWidth="1"/>
    <col min="9991" max="9991" width="16.7109375" style="2" customWidth="1"/>
    <col min="9992" max="9992" width="14.7109375" style="2" customWidth="1"/>
    <col min="9993" max="10238" width="9.140625" style="2"/>
    <col min="10239" max="10239" width="0" style="2" hidden="1" customWidth="1"/>
    <col min="10240" max="10240" width="62.85546875" style="2" customWidth="1"/>
    <col min="10241" max="10242" width="17.28515625" style="2" bestFit="1" customWidth="1"/>
    <col min="10243" max="10243" width="15.7109375" style="2" customWidth="1"/>
    <col min="10244" max="10245" width="17.28515625" style="2" bestFit="1" customWidth="1"/>
    <col min="10246" max="10246" width="15" style="2" customWidth="1"/>
    <col min="10247" max="10247" width="16.7109375" style="2" customWidth="1"/>
    <col min="10248" max="10248" width="14.7109375" style="2" customWidth="1"/>
    <col min="10249" max="10494" width="9.140625" style="2"/>
    <col min="10495" max="10495" width="0" style="2" hidden="1" customWidth="1"/>
    <col min="10496" max="10496" width="62.85546875" style="2" customWidth="1"/>
    <col min="10497" max="10498" width="17.28515625" style="2" bestFit="1" customWidth="1"/>
    <col min="10499" max="10499" width="15.7109375" style="2" customWidth="1"/>
    <col min="10500" max="10501" width="17.28515625" style="2" bestFit="1" customWidth="1"/>
    <col min="10502" max="10502" width="15" style="2" customWidth="1"/>
    <col min="10503" max="10503" width="16.7109375" style="2" customWidth="1"/>
    <col min="10504" max="10504" width="14.7109375" style="2" customWidth="1"/>
    <col min="10505" max="10750" width="9.140625" style="2"/>
    <col min="10751" max="10751" width="0" style="2" hidden="1" customWidth="1"/>
    <col min="10752" max="10752" width="62.85546875" style="2" customWidth="1"/>
    <col min="10753" max="10754" width="17.28515625" style="2" bestFit="1" customWidth="1"/>
    <col min="10755" max="10755" width="15.7109375" style="2" customWidth="1"/>
    <col min="10756" max="10757" width="17.28515625" style="2" bestFit="1" customWidth="1"/>
    <col min="10758" max="10758" width="15" style="2" customWidth="1"/>
    <col min="10759" max="10759" width="16.7109375" style="2" customWidth="1"/>
    <col min="10760" max="10760" width="14.7109375" style="2" customWidth="1"/>
    <col min="10761" max="11006" width="9.140625" style="2"/>
    <col min="11007" max="11007" width="0" style="2" hidden="1" customWidth="1"/>
    <col min="11008" max="11008" width="62.85546875" style="2" customWidth="1"/>
    <col min="11009" max="11010" width="17.28515625" style="2" bestFit="1" customWidth="1"/>
    <col min="11011" max="11011" width="15.7109375" style="2" customWidth="1"/>
    <col min="11012" max="11013" width="17.28515625" style="2" bestFit="1" customWidth="1"/>
    <col min="11014" max="11014" width="15" style="2" customWidth="1"/>
    <col min="11015" max="11015" width="16.7109375" style="2" customWidth="1"/>
    <col min="11016" max="11016" width="14.7109375" style="2" customWidth="1"/>
    <col min="11017" max="11262" width="9.140625" style="2"/>
    <col min="11263" max="11263" width="0" style="2" hidden="1" customWidth="1"/>
    <col min="11264" max="11264" width="62.85546875" style="2" customWidth="1"/>
    <col min="11265" max="11266" width="17.28515625" style="2" bestFit="1" customWidth="1"/>
    <col min="11267" max="11267" width="15.7109375" style="2" customWidth="1"/>
    <col min="11268" max="11269" width="17.28515625" style="2" bestFit="1" customWidth="1"/>
    <col min="11270" max="11270" width="15" style="2" customWidth="1"/>
    <col min="11271" max="11271" width="16.7109375" style="2" customWidth="1"/>
    <col min="11272" max="11272" width="14.7109375" style="2" customWidth="1"/>
    <col min="11273" max="11518" width="9.140625" style="2"/>
    <col min="11519" max="11519" width="0" style="2" hidden="1" customWidth="1"/>
    <col min="11520" max="11520" width="62.85546875" style="2" customWidth="1"/>
    <col min="11521" max="11522" width="17.28515625" style="2" bestFit="1" customWidth="1"/>
    <col min="11523" max="11523" width="15.7109375" style="2" customWidth="1"/>
    <col min="11524" max="11525" width="17.28515625" style="2" bestFit="1" customWidth="1"/>
    <col min="11526" max="11526" width="15" style="2" customWidth="1"/>
    <col min="11527" max="11527" width="16.7109375" style="2" customWidth="1"/>
    <col min="11528" max="11528" width="14.7109375" style="2" customWidth="1"/>
    <col min="11529" max="11774" width="9.140625" style="2"/>
    <col min="11775" max="11775" width="0" style="2" hidden="1" customWidth="1"/>
    <col min="11776" max="11776" width="62.85546875" style="2" customWidth="1"/>
    <col min="11777" max="11778" width="17.28515625" style="2" bestFit="1" customWidth="1"/>
    <col min="11779" max="11779" width="15.7109375" style="2" customWidth="1"/>
    <col min="11780" max="11781" width="17.28515625" style="2" bestFit="1" customWidth="1"/>
    <col min="11782" max="11782" width="15" style="2" customWidth="1"/>
    <col min="11783" max="11783" width="16.7109375" style="2" customWidth="1"/>
    <col min="11784" max="11784" width="14.7109375" style="2" customWidth="1"/>
    <col min="11785" max="12030" width="9.140625" style="2"/>
    <col min="12031" max="12031" width="0" style="2" hidden="1" customWidth="1"/>
    <col min="12032" max="12032" width="62.85546875" style="2" customWidth="1"/>
    <col min="12033" max="12034" width="17.28515625" style="2" bestFit="1" customWidth="1"/>
    <col min="12035" max="12035" width="15.7109375" style="2" customWidth="1"/>
    <col min="12036" max="12037" width="17.28515625" style="2" bestFit="1" customWidth="1"/>
    <col min="12038" max="12038" width="15" style="2" customWidth="1"/>
    <col min="12039" max="12039" width="16.7109375" style="2" customWidth="1"/>
    <col min="12040" max="12040" width="14.7109375" style="2" customWidth="1"/>
    <col min="12041" max="12286" width="9.140625" style="2"/>
    <col min="12287" max="12287" width="0" style="2" hidden="1" customWidth="1"/>
    <col min="12288" max="12288" width="62.85546875" style="2" customWidth="1"/>
    <col min="12289" max="12290" width="17.28515625" style="2" bestFit="1" customWidth="1"/>
    <col min="12291" max="12291" width="15.7109375" style="2" customWidth="1"/>
    <col min="12292" max="12293" width="17.28515625" style="2" bestFit="1" customWidth="1"/>
    <col min="12294" max="12294" width="15" style="2" customWidth="1"/>
    <col min="12295" max="12295" width="16.7109375" style="2" customWidth="1"/>
    <col min="12296" max="12296" width="14.7109375" style="2" customWidth="1"/>
    <col min="12297" max="12542" width="9.140625" style="2"/>
    <col min="12543" max="12543" width="0" style="2" hidden="1" customWidth="1"/>
    <col min="12544" max="12544" width="62.85546875" style="2" customWidth="1"/>
    <col min="12545" max="12546" width="17.28515625" style="2" bestFit="1" customWidth="1"/>
    <col min="12547" max="12547" width="15.7109375" style="2" customWidth="1"/>
    <col min="12548" max="12549" width="17.28515625" style="2" bestFit="1" customWidth="1"/>
    <col min="12550" max="12550" width="15" style="2" customWidth="1"/>
    <col min="12551" max="12551" width="16.7109375" style="2" customWidth="1"/>
    <col min="12552" max="12552" width="14.7109375" style="2" customWidth="1"/>
    <col min="12553" max="12798" width="9.140625" style="2"/>
    <col min="12799" max="12799" width="0" style="2" hidden="1" customWidth="1"/>
    <col min="12800" max="12800" width="62.85546875" style="2" customWidth="1"/>
    <col min="12801" max="12802" width="17.28515625" style="2" bestFit="1" customWidth="1"/>
    <col min="12803" max="12803" width="15.7109375" style="2" customWidth="1"/>
    <col min="12804" max="12805" width="17.28515625" style="2" bestFit="1" customWidth="1"/>
    <col min="12806" max="12806" width="15" style="2" customWidth="1"/>
    <col min="12807" max="12807" width="16.7109375" style="2" customWidth="1"/>
    <col min="12808" max="12808" width="14.7109375" style="2" customWidth="1"/>
    <col min="12809" max="13054" width="9.140625" style="2"/>
    <col min="13055" max="13055" width="0" style="2" hidden="1" customWidth="1"/>
    <col min="13056" max="13056" width="62.85546875" style="2" customWidth="1"/>
    <col min="13057" max="13058" width="17.28515625" style="2" bestFit="1" customWidth="1"/>
    <col min="13059" max="13059" width="15.7109375" style="2" customWidth="1"/>
    <col min="13060" max="13061" width="17.28515625" style="2" bestFit="1" customWidth="1"/>
    <col min="13062" max="13062" width="15" style="2" customWidth="1"/>
    <col min="13063" max="13063" width="16.7109375" style="2" customWidth="1"/>
    <col min="13064" max="13064" width="14.7109375" style="2" customWidth="1"/>
    <col min="13065" max="13310" width="9.140625" style="2"/>
    <col min="13311" max="13311" width="0" style="2" hidden="1" customWidth="1"/>
    <col min="13312" max="13312" width="62.85546875" style="2" customWidth="1"/>
    <col min="13313" max="13314" width="17.28515625" style="2" bestFit="1" customWidth="1"/>
    <col min="13315" max="13315" width="15.7109375" style="2" customWidth="1"/>
    <col min="13316" max="13317" width="17.28515625" style="2" bestFit="1" customWidth="1"/>
    <col min="13318" max="13318" width="15" style="2" customWidth="1"/>
    <col min="13319" max="13319" width="16.7109375" style="2" customWidth="1"/>
    <col min="13320" max="13320" width="14.7109375" style="2" customWidth="1"/>
    <col min="13321" max="13566" width="9.140625" style="2"/>
    <col min="13567" max="13567" width="0" style="2" hidden="1" customWidth="1"/>
    <col min="13568" max="13568" width="62.85546875" style="2" customWidth="1"/>
    <col min="13569" max="13570" width="17.28515625" style="2" bestFit="1" customWidth="1"/>
    <col min="13571" max="13571" width="15.7109375" style="2" customWidth="1"/>
    <col min="13572" max="13573" width="17.28515625" style="2" bestFit="1" customWidth="1"/>
    <col min="13574" max="13574" width="15" style="2" customWidth="1"/>
    <col min="13575" max="13575" width="16.7109375" style="2" customWidth="1"/>
    <col min="13576" max="13576" width="14.7109375" style="2" customWidth="1"/>
    <col min="13577" max="13822" width="9.140625" style="2"/>
    <col min="13823" max="13823" width="0" style="2" hidden="1" customWidth="1"/>
    <col min="13824" max="13824" width="62.85546875" style="2" customWidth="1"/>
    <col min="13825" max="13826" width="17.28515625" style="2" bestFit="1" customWidth="1"/>
    <col min="13827" max="13827" width="15.7109375" style="2" customWidth="1"/>
    <col min="13828" max="13829" width="17.28515625" style="2" bestFit="1" customWidth="1"/>
    <col min="13830" max="13830" width="15" style="2" customWidth="1"/>
    <col min="13831" max="13831" width="16.7109375" style="2" customWidth="1"/>
    <col min="13832" max="13832" width="14.7109375" style="2" customWidth="1"/>
    <col min="13833" max="14078" width="9.140625" style="2"/>
    <col min="14079" max="14079" width="0" style="2" hidden="1" customWidth="1"/>
    <col min="14080" max="14080" width="62.85546875" style="2" customWidth="1"/>
    <col min="14081" max="14082" width="17.28515625" style="2" bestFit="1" customWidth="1"/>
    <col min="14083" max="14083" width="15.7109375" style="2" customWidth="1"/>
    <col min="14084" max="14085" width="17.28515625" style="2" bestFit="1" customWidth="1"/>
    <col min="14086" max="14086" width="15" style="2" customWidth="1"/>
    <col min="14087" max="14087" width="16.7109375" style="2" customWidth="1"/>
    <col min="14088" max="14088" width="14.7109375" style="2" customWidth="1"/>
    <col min="14089" max="14334" width="9.140625" style="2"/>
    <col min="14335" max="14335" width="0" style="2" hidden="1" customWidth="1"/>
    <col min="14336" max="14336" width="62.85546875" style="2" customWidth="1"/>
    <col min="14337" max="14338" width="17.28515625" style="2" bestFit="1" customWidth="1"/>
    <col min="14339" max="14339" width="15.7109375" style="2" customWidth="1"/>
    <col min="14340" max="14341" width="17.28515625" style="2" bestFit="1" customWidth="1"/>
    <col min="14342" max="14342" width="15" style="2" customWidth="1"/>
    <col min="14343" max="14343" width="16.7109375" style="2" customWidth="1"/>
    <col min="14344" max="14344" width="14.7109375" style="2" customWidth="1"/>
    <col min="14345" max="14590" width="9.140625" style="2"/>
    <col min="14591" max="14591" width="0" style="2" hidden="1" customWidth="1"/>
    <col min="14592" max="14592" width="62.85546875" style="2" customWidth="1"/>
    <col min="14593" max="14594" width="17.28515625" style="2" bestFit="1" customWidth="1"/>
    <col min="14595" max="14595" width="15.7109375" style="2" customWidth="1"/>
    <col min="14596" max="14597" width="17.28515625" style="2" bestFit="1" customWidth="1"/>
    <col min="14598" max="14598" width="15" style="2" customWidth="1"/>
    <col min="14599" max="14599" width="16.7109375" style="2" customWidth="1"/>
    <col min="14600" max="14600" width="14.7109375" style="2" customWidth="1"/>
    <col min="14601" max="14846" width="9.140625" style="2"/>
    <col min="14847" max="14847" width="0" style="2" hidden="1" customWidth="1"/>
    <col min="14848" max="14848" width="62.85546875" style="2" customWidth="1"/>
    <col min="14849" max="14850" width="17.28515625" style="2" bestFit="1" customWidth="1"/>
    <col min="14851" max="14851" width="15.7109375" style="2" customWidth="1"/>
    <col min="14852" max="14853" width="17.28515625" style="2" bestFit="1" customWidth="1"/>
    <col min="14854" max="14854" width="15" style="2" customWidth="1"/>
    <col min="14855" max="14855" width="16.7109375" style="2" customWidth="1"/>
    <col min="14856" max="14856" width="14.7109375" style="2" customWidth="1"/>
    <col min="14857" max="15102" width="9.140625" style="2"/>
    <col min="15103" max="15103" width="0" style="2" hidden="1" customWidth="1"/>
    <col min="15104" max="15104" width="62.85546875" style="2" customWidth="1"/>
    <col min="15105" max="15106" width="17.28515625" style="2" bestFit="1" customWidth="1"/>
    <col min="15107" max="15107" width="15.7109375" style="2" customWidth="1"/>
    <col min="15108" max="15109" width="17.28515625" style="2" bestFit="1" customWidth="1"/>
    <col min="15110" max="15110" width="15" style="2" customWidth="1"/>
    <col min="15111" max="15111" width="16.7109375" style="2" customWidth="1"/>
    <col min="15112" max="15112" width="14.7109375" style="2" customWidth="1"/>
    <col min="15113" max="15358" width="9.140625" style="2"/>
    <col min="15359" max="15359" width="0" style="2" hidden="1" customWidth="1"/>
    <col min="15360" max="15360" width="62.85546875" style="2" customWidth="1"/>
    <col min="15361" max="15362" width="17.28515625" style="2" bestFit="1" customWidth="1"/>
    <col min="15363" max="15363" width="15.7109375" style="2" customWidth="1"/>
    <col min="15364" max="15365" width="17.28515625" style="2" bestFit="1" customWidth="1"/>
    <col min="15366" max="15366" width="15" style="2" customWidth="1"/>
    <col min="15367" max="15367" width="16.7109375" style="2" customWidth="1"/>
    <col min="15368" max="15368" width="14.7109375" style="2" customWidth="1"/>
    <col min="15369" max="15614" width="9.140625" style="2"/>
    <col min="15615" max="15615" width="0" style="2" hidden="1" customWidth="1"/>
    <col min="15616" max="15616" width="62.85546875" style="2" customWidth="1"/>
    <col min="15617" max="15618" width="17.28515625" style="2" bestFit="1" customWidth="1"/>
    <col min="15619" max="15619" width="15.7109375" style="2" customWidth="1"/>
    <col min="15620" max="15621" width="17.28515625" style="2" bestFit="1" customWidth="1"/>
    <col min="15622" max="15622" width="15" style="2" customWidth="1"/>
    <col min="15623" max="15623" width="16.7109375" style="2" customWidth="1"/>
    <col min="15624" max="15624" width="14.7109375" style="2" customWidth="1"/>
    <col min="15625" max="15870" width="9.140625" style="2"/>
    <col min="15871" max="15871" width="0" style="2" hidden="1" customWidth="1"/>
    <col min="15872" max="15872" width="62.85546875" style="2" customWidth="1"/>
    <col min="15873" max="15874" width="17.28515625" style="2" bestFit="1" customWidth="1"/>
    <col min="15875" max="15875" width="15.7109375" style="2" customWidth="1"/>
    <col min="15876" max="15877" width="17.28515625" style="2" bestFit="1" customWidth="1"/>
    <col min="15878" max="15878" width="15" style="2" customWidth="1"/>
    <col min="15879" max="15879" width="16.7109375" style="2" customWidth="1"/>
    <col min="15880" max="15880" width="14.7109375" style="2" customWidth="1"/>
    <col min="15881" max="16126" width="9.140625" style="2"/>
    <col min="16127" max="16127" width="0" style="2" hidden="1" customWidth="1"/>
    <col min="16128" max="16128" width="62.85546875" style="2" customWidth="1"/>
    <col min="16129" max="16130" width="17.28515625" style="2" bestFit="1" customWidth="1"/>
    <col min="16131" max="16131" width="15.7109375" style="2" customWidth="1"/>
    <col min="16132" max="16133" width="17.28515625" style="2" bestFit="1" customWidth="1"/>
    <col min="16134" max="16134" width="15" style="2" customWidth="1"/>
    <col min="16135" max="16135" width="16.7109375" style="2" customWidth="1"/>
    <col min="16136" max="16136" width="14.7109375" style="2" customWidth="1"/>
    <col min="16137" max="16384" width="9.140625" style="2"/>
  </cols>
  <sheetData>
    <row r="1" spans="1:8" ht="35.25" customHeight="1">
      <c r="A1" s="96" t="s">
        <v>79</v>
      </c>
      <c r="B1" s="96"/>
      <c r="C1" s="96"/>
      <c r="D1" s="96"/>
      <c r="E1" s="96"/>
      <c r="F1" s="96"/>
      <c r="G1" s="96"/>
      <c r="H1" s="96"/>
    </row>
    <row r="2" spans="1:8" ht="35.25" customHeight="1">
      <c r="A2" s="97" t="s">
        <v>2</v>
      </c>
      <c r="B2" s="98" t="s">
        <v>65</v>
      </c>
      <c r="C2" s="98"/>
      <c r="D2" s="97" t="s">
        <v>76</v>
      </c>
      <c r="E2" s="102" t="s">
        <v>69</v>
      </c>
      <c r="F2" s="97" t="s">
        <v>70</v>
      </c>
      <c r="G2" s="98" t="s">
        <v>71</v>
      </c>
      <c r="H2" s="98"/>
    </row>
    <row r="3" spans="1:8" ht="51" customHeight="1">
      <c r="A3" s="97"/>
      <c r="B3" s="49" t="s">
        <v>66</v>
      </c>
      <c r="C3" s="35" t="s">
        <v>67</v>
      </c>
      <c r="D3" s="97"/>
      <c r="E3" s="102"/>
      <c r="F3" s="97"/>
      <c r="G3" s="35" t="s">
        <v>72</v>
      </c>
      <c r="H3" s="36" t="s">
        <v>73</v>
      </c>
    </row>
    <row r="4" spans="1:8" s="7" customFormat="1" ht="15" customHeight="1">
      <c r="A4" s="37" t="s">
        <v>4</v>
      </c>
      <c r="B4" s="38">
        <f>B5+B32</f>
        <v>3816104654.71</v>
      </c>
      <c r="C4" s="38">
        <f>C5+C32</f>
        <v>4290611221.6700001</v>
      </c>
      <c r="D4" s="38">
        <f>D5+D32</f>
        <v>1154670568.5899999</v>
      </c>
      <c r="E4" s="38">
        <f>E5+E32</f>
        <v>836279735.79999995</v>
      </c>
      <c r="F4" s="39">
        <f>D4/E4*100</f>
        <v>138.07228839347897</v>
      </c>
      <c r="G4" s="39">
        <f>D4/B4*100</f>
        <v>30.257832870617317</v>
      </c>
      <c r="H4" s="40">
        <f>D4/C4*100</f>
        <v>26.911563619613542</v>
      </c>
    </row>
    <row r="5" spans="1:8" s="7" customFormat="1" ht="15" customHeight="1" outlineLevel="1">
      <c r="A5" s="37" t="s">
        <v>6</v>
      </c>
      <c r="B5" s="41">
        <f>B6+B20</f>
        <v>521798670.07999998</v>
      </c>
      <c r="C5" s="41">
        <f>C6+C20</f>
        <v>521798670.07999998</v>
      </c>
      <c r="D5" s="41">
        <f>D6+D20</f>
        <v>230735988.91000006</v>
      </c>
      <c r="E5" s="41">
        <f>E6+E20</f>
        <v>210674716.11000001</v>
      </c>
      <c r="F5" s="42">
        <f t="shared" ref="F5:F41" si="0">D5/E5*100</f>
        <v>109.5223922312184</v>
      </c>
      <c r="G5" s="42">
        <f t="shared" ref="G5:G41" si="1">D5/B5*100</f>
        <v>44.219351665772663</v>
      </c>
      <c r="H5" s="40">
        <f t="shared" ref="H5:H41" si="2">D5/C5*100</f>
        <v>44.219351665772663</v>
      </c>
    </row>
    <row r="6" spans="1:8" s="7" customFormat="1" ht="15" customHeight="1" outlineLevel="1">
      <c r="A6" s="37" t="s">
        <v>7</v>
      </c>
      <c r="B6" s="41">
        <f>B7+B10+B11+B17+B18+B19</f>
        <v>461365483.07999998</v>
      </c>
      <c r="C6" s="41">
        <f>C7+C10+C11+C17+C18+C19</f>
        <v>461365483.07999998</v>
      </c>
      <c r="D6" s="41">
        <f>D7+D10+D11+D17+D18+D19</f>
        <v>199728204.22000006</v>
      </c>
      <c r="E6" s="41">
        <f>E7+E10+E11+E17+E18+E19</f>
        <v>181010380.10000002</v>
      </c>
      <c r="F6" s="42">
        <f t="shared" si="0"/>
        <v>110.34074626530219</v>
      </c>
      <c r="G6" s="42">
        <f t="shared" si="1"/>
        <v>43.290669012915195</v>
      </c>
      <c r="H6" s="40">
        <f t="shared" si="2"/>
        <v>43.290669012915195</v>
      </c>
    </row>
    <row r="7" spans="1:8" ht="15" customHeight="1" outlineLevel="2">
      <c r="A7" s="43" t="s">
        <v>9</v>
      </c>
      <c r="B7" s="44">
        <f>B8+B9</f>
        <v>305371351</v>
      </c>
      <c r="C7" s="44">
        <f>C8+C9</f>
        <v>305371351</v>
      </c>
      <c r="D7" s="44">
        <f>D8+D9</f>
        <v>115741020.97</v>
      </c>
      <c r="E7" s="44">
        <f>E8+E9</f>
        <v>105869143.47999999</v>
      </c>
      <c r="F7" s="39">
        <f t="shared" si="0"/>
        <v>109.32460315206474</v>
      </c>
      <c r="G7" s="39">
        <f t="shared" si="1"/>
        <v>37.901728695564501</v>
      </c>
      <c r="H7" s="40">
        <f t="shared" si="2"/>
        <v>37.901728695564501</v>
      </c>
    </row>
    <row r="8" spans="1:8" ht="15" customHeight="1" outlineLevel="3">
      <c r="A8" s="43" t="s">
        <v>11</v>
      </c>
      <c r="B8" s="44">
        <v>9031560</v>
      </c>
      <c r="C8" s="44">
        <v>9031560</v>
      </c>
      <c r="D8" s="44">
        <v>5866820.9100000001</v>
      </c>
      <c r="E8" s="44">
        <v>3143651.41</v>
      </c>
      <c r="F8" s="39">
        <f t="shared" si="0"/>
        <v>186.62441043359829</v>
      </c>
      <c r="G8" s="39">
        <f t="shared" si="1"/>
        <v>64.959109057571453</v>
      </c>
      <c r="H8" s="40">
        <f t="shared" si="2"/>
        <v>64.959109057571453</v>
      </c>
    </row>
    <row r="9" spans="1:8" ht="15" customHeight="1" outlineLevel="3">
      <c r="A9" s="43" t="s">
        <v>13</v>
      </c>
      <c r="B9" s="44">
        <v>296339791</v>
      </c>
      <c r="C9" s="44">
        <v>296339791</v>
      </c>
      <c r="D9" s="44">
        <v>109874200.06</v>
      </c>
      <c r="E9" s="44">
        <v>102725492.06999999</v>
      </c>
      <c r="F9" s="39">
        <f t="shared" si="0"/>
        <v>106.95903990912858</v>
      </c>
      <c r="G9" s="39">
        <f t="shared" si="1"/>
        <v>37.077099801288583</v>
      </c>
      <c r="H9" s="40">
        <f t="shared" si="2"/>
        <v>37.077099801288583</v>
      </c>
    </row>
    <row r="10" spans="1:8" ht="25.5" outlineLevel="2">
      <c r="A10" s="43" t="s">
        <v>15</v>
      </c>
      <c r="B10" s="44">
        <v>31913377.079999998</v>
      </c>
      <c r="C10" s="44">
        <v>31913377.079999998</v>
      </c>
      <c r="D10" s="44">
        <v>14259415.01</v>
      </c>
      <c r="E10" s="44">
        <v>11384067.560000001</v>
      </c>
      <c r="F10" s="39">
        <f t="shared" si="0"/>
        <v>125.25764569513851</v>
      </c>
      <c r="G10" s="39">
        <f t="shared" si="1"/>
        <v>44.681623553203728</v>
      </c>
      <c r="H10" s="40">
        <f t="shared" si="2"/>
        <v>44.681623553203728</v>
      </c>
    </row>
    <row r="11" spans="1:8" ht="15" customHeight="1" outlineLevel="2">
      <c r="A11" s="43" t="s">
        <v>17</v>
      </c>
      <c r="B11" s="44">
        <f>B12+B13+B14+B15+B16</f>
        <v>97391016</v>
      </c>
      <c r="C11" s="44">
        <f>C12+C13+C14+C15+C16</f>
        <v>97391016</v>
      </c>
      <c r="D11" s="44">
        <f>D12+D13+D14+D15+D16</f>
        <v>53900192.75</v>
      </c>
      <c r="E11" s="44">
        <f>E12+E13+E14+E15+E16</f>
        <v>50607872.260000005</v>
      </c>
      <c r="F11" s="39">
        <f t="shared" si="0"/>
        <v>106.50555011102929</v>
      </c>
      <c r="G11" s="39">
        <f t="shared" si="1"/>
        <v>55.344111771048773</v>
      </c>
      <c r="H11" s="40">
        <f t="shared" si="2"/>
        <v>55.344111771048773</v>
      </c>
    </row>
    <row r="12" spans="1:8" ht="25.5" customHeight="1" outlineLevel="3">
      <c r="A12" s="43" t="s">
        <v>19</v>
      </c>
      <c r="B12" s="44">
        <v>84004570</v>
      </c>
      <c r="C12" s="44">
        <v>84004570</v>
      </c>
      <c r="D12" s="44">
        <v>44603702.670000002</v>
      </c>
      <c r="E12" s="44">
        <v>36740780.920000002</v>
      </c>
      <c r="F12" s="39">
        <f t="shared" si="0"/>
        <v>121.40107410106731</v>
      </c>
      <c r="G12" s="39">
        <f t="shared" si="1"/>
        <v>53.09675731927441</v>
      </c>
      <c r="H12" s="40">
        <f t="shared" si="2"/>
        <v>53.09675731927441</v>
      </c>
    </row>
    <row r="13" spans="1:8" ht="15" customHeight="1" outlineLevel="3">
      <c r="A13" s="43" t="s">
        <v>21</v>
      </c>
      <c r="B13" s="44">
        <v>0</v>
      </c>
      <c r="C13" s="44">
        <v>0</v>
      </c>
      <c r="D13" s="44">
        <v>-126562.32</v>
      </c>
      <c r="E13" s="44">
        <v>6011792.3799999999</v>
      </c>
      <c r="F13" s="39">
        <f t="shared" si="0"/>
        <v>-2.105234379368238</v>
      </c>
      <c r="G13" s="39"/>
      <c r="H13" s="40"/>
    </row>
    <row r="14" spans="1:8" ht="15" customHeight="1" outlineLevel="3">
      <c r="A14" s="43" t="s">
        <v>23</v>
      </c>
      <c r="B14" s="44">
        <v>255000</v>
      </c>
      <c r="C14" s="44">
        <v>255000</v>
      </c>
      <c r="D14" s="44">
        <v>84689.91</v>
      </c>
      <c r="E14" s="44">
        <v>115719.08</v>
      </c>
      <c r="F14" s="39"/>
      <c r="G14" s="39">
        <f t="shared" si="1"/>
        <v>33.211729411764708</v>
      </c>
      <c r="H14" s="40">
        <f t="shared" si="2"/>
        <v>33.211729411764708</v>
      </c>
    </row>
    <row r="15" spans="1:8" ht="15" customHeight="1" outlineLevel="3">
      <c r="A15" s="43" t="s">
        <v>25</v>
      </c>
      <c r="B15" s="44">
        <v>13131446</v>
      </c>
      <c r="C15" s="44">
        <v>13131446</v>
      </c>
      <c r="D15" s="44">
        <v>9338362.4900000002</v>
      </c>
      <c r="E15" s="44">
        <v>7739579.8799999999</v>
      </c>
      <c r="F15" s="39">
        <f t="shared" si="0"/>
        <v>120.65722732743474</v>
      </c>
      <c r="G15" s="39">
        <f t="shared" si="1"/>
        <v>71.114502469872704</v>
      </c>
      <c r="H15" s="40">
        <f t="shared" si="2"/>
        <v>71.114502469872704</v>
      </c>
    </row>
    <row r="16" spans="1:8" ht="15" customHeight="1" outlineLevel="3">
      <c r="A16" s="43" t="s">
        <v>26</v>
      </c>
      <c r="B16" s="44">
        <v>0</v>
      </c>
      <c r="C16" s="44">
        <v>0</v>
      </c>
      <c r="D16" s="44">
        <v>0</v>
      </c>
      <c r="E16" s="44">
        <v>0</v>
      </c>
      <c r="F16" s="39"/>
      <c r="G16" s="39"/>
      <c r="H16" s="40"/>
    </row>
    <row r="17" spans="1:8" ht="15" customHeight="1" outlineLevel="2">
      <c r="A17" s="43" t="s">
        <v>28</v>
      </c>
      <c r="B17" s="44">
        <v>17352839</v>
      </c>
      <c r="C17" s="44">
        <v>17352839</v>
      </c>
      <c r="D17" s="44">
        <v>11749644.83</v>
      </c>
      <c r="E17" s="44">
        <v>9895261.3399999999</v>
      </c>
      <c r="F17" s="39">
        <f t="shared" si="0"/>
        <v>118.74011636765927</v>
      </c>
      <c r="G17" s="39">
        <f t="shared" si="1"/>
        <v>67.7102163513417</v>
      </c>
      <c r="H17" s="40">
        <f t="shared" si="2"/>
        <v>67.7102163513417</v>
      </c>
    </row>
    <row r="18" spans="1:8" ht="15" customHeight="1" outlineLevel="2">
      <c r="A18" s="43" t="s">
        <v>30</v>
      </c>
      <c r="B18" s="44">
        <v>9336900</v>
      </c>
      <c r="C18" s="44">
        <v>9336900</v>
      </c>
      <c r="D18" s="44">
        <v>4076193.86</v>
      </c>
      <c r="E18" s="44">
        <v>3243672.61</v>
      </c>
      <c r="F18" s="39">
        <f t="shared" si="0"/>
        <v>125.66600733481546</v>
      </c>
      <c r="G18" s="39">
        <f t="shared" si="1"/>
        <v>43.656822499973224</v>
      </c>
      <c r="H18" s="40">
        <f t="shared" si="2"/>
        <v>43.656822499973224</v>
      </c>
    </row>
    <row r="19" spans="1:8" ht="25.5" outlineLevel="2">
      <c r="A19" s="43" t="s">
        <v>31</v>
      </c>
      <c r="B19" s="44"/>
      <c r="C19" s="44"/>
      <c r="D19" s="44">
        <v>1736.8</v>
      </c>
      <c r="E19" s="44">
        <v>10362.85</v>
      </c>
      <c r="F19" s="39"/>
      <c r="G19" s="39"/>
      <c r="H19" s="40"/>
    </row>
    <row r="20" spans="1:8" s="7" customFormat="1" ht="14.25" outlineLevel="2">
      <c r="A20" s="37" t="s">
        <v>32</v>
      </c>
      <c r="B20" s="41">
        <f>B21+B22+B23+B26+B28+B29</f>
        <v>60433187</v>
      </c>
      <c r="C20" s="41">
        <f>C21+C22+C23+C26+C28+C29</f>
        <v>60433187</v>
      </c>
      <c r="D20" s="41">
        <f>D21+D22+D23+D26+D28+D29</f>
        <v>31007784.690000001</v>
      </c>
      <c r="E20" s="41">
        <f>E21+E22+E23+E26+E28+E29</f>
        <v>29664336.009999994</v>
      </c>
      <c r="F20" s="42">
        <f t="shared" si="0"/>
        <v>104.52883448848181</v>
      </c>
      <c r="G20" s="42">
        <f t="shared" si="1"/>
        <v>51.309199844118766</v>
      </c>
      <c r="H20" s="40">
        <f t="shared" si="2"/>
        <v>51.309199844118766</v>
      </c>
    </row>
    <row r="21" spans="1:8" ht="25.5" outlineLevel="2">
      <c r="A21" s="43" t="s">
        <v>34</v>
      </c>
      <c r="B21" s="44">
        <v>18234355</v>
      </c>
      <c r="C21" s="44">
        <v>18234355</v>
      </c>
      <c r="D21" s="44">
        <v>9827777.6199999992</v>
      </c>
      <c r="E21" s="44">
        <v>3892316.14</v>
      </c>
      <c r="F21" s="39">
        <f t="shared" si="0"/>
        <v>252.49176239831326</v>
      </c>
      <c r="G21" s="39">
        <f t="shared" si="1"/>
        <v>53.897040065305291</v>
      </c>
      <c r="H21" s="40">
        <f t="shared" si="2"/>
        <v>53.897040065305291</v>
      </c>
    </row>
    <row r="22" spans="1:8" outlineLevel="2">
      <c r="A22" s="43" t="s">
        <v>36</v>
      </c>
      <c r="B22" s="44">
        <v>1675000</v>
      </c>
      <c r="C22" s="44">
        <v>1675000</v>
      </c>
      <c r="D22" s="44">
        <v>1202736.56</v>
      </c>
      <c r="E22" s="44">
        <v>1084344.99</v>
      </c>
      <c r="F22" s="39">
        <f t="shared" si="0"/>
        <v>110.91825674410134</v>
      </c>
      <c r="G22" s="39">
        <f t="shared" si="1"/>
        <v>71.805167761194028</v>
      </c>
      <c r="H22" s="40">
        <f t="shared" si="2"/>
        <v>71.805167761194028</v>
      </c>
    </row>
    <row r="23" spans="1:8" ht="25.5" outlineLevel="2">
      <c r="A23" s="43" t="s">
        <v>38</v>
      </c>
      <c r="B23" s="44">
        <f>B24+B25</f>
        <v>22791400</v>
      </c>
      <c r="C23" s="44">
        <f>C24+C25</f>
        <v>22791400</v>
      </c>
      <c r="D23" s="44">
        <f>D24+D25</f>
        <v>9630670.5600000005</v>
      </c>
      <c r="E23" s="44">
        <f>E24+E25</f>
        <v>10360824.149999999</v>
      </c>
      <c r="F23" s="39">
        <f t="shared" si="0"/>
        <v>92.95274604192565</v>
      </c>
      <c r="G23" s="39">
        <f t="shared" si="1"/>
        <v>42.255721719595989</v>
      </c>
      <c r="H23" s="40">
        <f t="shared" si="2"/>
        <v>42.255721719595989</v>
      </c>
    </row>
    <row r="24" spans="1:8" ht="15" customHeight="1" outlineLevel="3">
      <c r="A24" s="43" t="s">
        <v>40</v>
      </c>
      <c r="B24" s="44">
        <v>22791400</v>
      </c>
      <c r="C24" s="44">
        <v>22791400</v>
      </c>
      <c r="D24" s="44">
        <v>9490697.3100000005</v>
      </c>
      <c r="E24" s="44">
        <v>9048042.1999999993</v>
      </c>
      <c r="F24" s="39">
        <f t="shared" si="0"/>
        <v>104.89227503823977</v>
      </c>
      <c r="G24" s="39">
        <f t="shared" si="1"/>
        <v>41.641572303588198</v>
      </c>
      <c r="H24" s="40">
        <f t="shared" si="2"/>
        <v>41.641572303588198</v>
      </c>
    </row>
    <row r="25" spans="1:8" ht="15" customHeight="1" outlineLevel="3">
      <c r="A25" s="43" t="s">
        <v>42</v>
      </c>
      <c r="B25" s="44"/>
      <c r="C25" s="44"/>
      <c r="D25" s="44">
        <v>139973.25</v>
      </c>
      <c r="E25" s="44">
        <v>1312781.95</v>
      </c>
      <c r="F25" s="39">
        <f t="shared" si="0"/>
        <v>10.662338098112944</v>
      </c>
      <c r="G25" s="39"/>
      <c r="H25" s="40"/>
    </row>
    <row r="26" spans="1:8" ht="25.5" customHeight="1" outlineLevel="2">
      <c r="A26" s="43" t="s">
        <v>44</v>
      </c>
      <c r="B26" s="44">
        <v>15432432</v>
      </c>
      <c r="C26" s="44">
        <v>15432432</v>
      </c>
      <c r="D26" s="44">
        <v>9582915.3699999992</v>
      </c>
      <c r="E26" s="44">
        <v>13430556.27</v>
      </c>
      <c r="F26" s="39">
        <f t="shared" si="0"/>
        <v>71.351589445371502</v>
      </c>
      <c r="G26" s="39">
        <f t="shared" si="1"/>
        <v>62.095950722478477</v>
      </c>
      <c r="H26" s="40">
        <f t="shared" si="2"/>
        <v>62.095950722478477</v>
      </c>
    </row>
    <row r="27" spans="1:8" ht="25.5" outlineLevel="3">
      <c r="A27" s="43" t="s">
        <v>46</v>
      </c>
      <c r="B27" s="44">
        <v>14932432</v>
      </c>
      <c r="C27" s="44">
        <v>14932432</v>
      </c>
      <c r="D27" s="44">
        <v>9565359.3699999992</v>
      </c>
      <c r="E27" s="44">
        <v>13430556.27</v>
      </c>
      <c r="F27" s="39">
        <f t="shared" si="0"/>
        <v>71.220872596068574</v>
      </c>
      <c r="G27" s="39">
        <f t="shared" si="1"/>
        <v>64.057612115695548</v>
      </c>
      <c r="H27" s="40">
        <f t="shared" si="2"/>
        <v>64.057612115695548</v>
      </c>
    </row>
    <row r="28" spans="1:8" outlineLevel="2">
      <c r="A28" s="43" t="s">
        <v>48</v>
      </c>
      <c r="B28" s="44">
        <v>2300000</v>
      </c>
      <c r="C28" s="44">
        <v>2300000</v>
      </c>
      <c r="D28" s="44">
        <v>761537.78</v>
      </c>
      <c r="E28" s="45">
        <v>855322.22</v>
      </c>
      <c r="F28" s="39">
        <f t="shared" si="0"/>
        <v>89.035191906975129</v>
      </c>
      <c r="G28" s="39">
        <f t="shared" si="1"/>
        <v>33.110338260869568</v>
      </c>
      <c r="H28" s="40">
        <f t="shared" si="2"/>
        <v>33.110338260869568</v>
      </c>
    </row>
    <row r="29" spans="1:8" ht="15" customHeight="1" outlineLevel="2">
      <c r="A29" s="43" t="s">
        <v>50</v>
      </c>
      <c r="B29" s="44">
        <f>B30+B31</f>
        <v>0</v>
      </c>
      <c r="C29" s="44">
        <f>C30+C31</f>
        <v>0</v>
      </c>
      <c r="D29" s="44">
        <f>D30+D31</f>
        <v>2146.8000000000002</v>
      </c>
      <c r="E29" s="44">
        <f>E30+E31</f>
        <v>40972.239999999998</v>
      </c>
      <c r="F29" s="39"/>
      <c r="G29" s="39"/>
      <c r="H29" s="40"/>
    </row>
    <row r="30" spans="1:8" ht="15" customHeight="1" outlineLevel="3">
      <c r="A30" s="43" t="s">
        <v>52</v>
      </c>
      <c r="B30" s="44"/>
      <c r="C30" s="44"/>
      <c r="D30" s="44">
        <v>0</v>
      </c>
      <c r="E30" s="44">
        <v>2460</v>
      </c>
      <c r="F30" s="39"/>
      <c r="G30" s="39"/>
      <c r="H30" s="40"/>
    </row>
    <row r="31" spans="1:8" ht="15" customHeight="1" outlineLevel="3">
      <c r="A31" s="43" t="s">
        <v>54</v>
      </c>
      <c r="B31" s="44"/>
      <c r="C31" s="44"/>
      <c r="D31" s="44">
        <v>2146.8000000000002</v>
      </c>
      <c r="E31" s="44">
        <v>38512.239999999998</v>
      </c>
      <c r="F31" s="39"/>
      <c r="G31" s="39"/>
      <c r="H31" s="40"/>
    </row>
    <row r="32" spans="1:8">
      <c r="A32" s="32" t="s">
        <v>55</v>
      </c>
      <c r="B32" s="33">
        <f>B33+B38+B39+B40</f>
        <v>3294305984.6300001</v>
      </c>
      <c r="C32" s="33">
        <f>C33+C38+C39+C40</f>
        <v>3768812551.5900002</v>
      </c>
      <c r="D32" s="33">
        <f>D33+D38+D39+D40</f>
        <v>923934579.67999995</v>
      </c>
      <c r="E32" s="33">
        <f>E33+E38+E39+E40</f>
        <v>625605019.68999994</v>
      </c>
      <c r="F32" s="42">
        <f t="shared" si="0"/>
        <v>147.68656749874361</v>
      </c>
      <c r="G32" s="42">
        <f t="shared" si="1"/>
        <v>28.046410503175274</v>
      </c>
      <c r="H32" s="40">
        <f t="shared" si="2"/>
        <v>24.515270182121611</v>
      </c>
    </row>
    <row r="33" spans="1:8" ht="46.5" customHeight="1">
      <c r="A33" s="46" t="s">
        <v>56</v>
      </c>
      <c r="B33" s="33">
        <f>B34+B35+B36+B37</f>
        <v>3257479784.6300001</v>
      </c>
      <c r="C33" s="33">
        <f>C34+C35+C36+C37</f>
        <v>3731986351.5900002</v>
      </c>
      <c r="D33" s="33">
        <f>D34+D35+D36+D37</f>
        <v>923852965.03999996</v>
      </c>
      <c r="E33" s="33">
        <f>E34+E35+E36+E37</f>
        <v>630182979.61000001</v>
      </c>
      <c r="F33" s="42">
        <f t="shared" si="0"/>
        <v>146.60074850192603</v>
      </c>
      <c r="G33" s="42">
        <f t="shared" si="1"/>
        <v>28.360973087203227</v>
      </c>
      <c r="H33" s="40">
        <f t="shared" si="2"/>
        <v>24.754993132447968</v>
      </c>
    </row>
    <row r="34" spans="1:8">
      <c r="A34" s="47" t="s">
        <v>57</v>
      </c>
      <c r="B34" s="48">
        <v>0</v>
      </c>
      <c r="C34" s="48">
        <v>2187360</v>
      </c>
      <c r="D34" s="48">
        <v>729120</v>
      </c>
      <c r="E34" s="48">
        <v>2729120</v>
      </c>
      <c r="F34" s="39"/>
      <c r="G34" s="39"/>
      <c r="H34" s="40"/>
    </row>
    <row r="35" spans="1:8" ht="26.25">
      <c r="A35" s="47" t="s">
        <v>58</v>
      </c>
      <c r="B35" s="48">
        <v>1709204215.6199999</v>
      </c>
      <c r="C35" s="48">
        <v>1920088352.8199999</v>
      </c>
      <c r="D35" s="48">
        <v>78681375.890000001</v>
      </c>
      <c r="E35" s="48">
        <v>55809784.840000004</v>
      </c>
      <c r="F35" s="39">
        <f t="shared" si="0"/>
        <v>140.98132812296288</v>
      </c>
      <c r="G35" s="39">
        <f t="shared" si="1"/>
        <v>4.6033923372614058</v>
      </c>
      <c r="H35" s="40">
        <f t="shared" si="2"/>
        <v>4.0977997587684989</v>
      </c>
    </row>
    <row r="36" spans="1:8">
      <c r="A36" s="47" t="s">
        <v>59</v>
      </c>
      <c r="B36" s="48">
        <v>1402918081.01</v>
      </c>
      <c r="C36" s="48">
        <v>1398742122.6400001</v>
      </c>
      <c r="D36" s="48">
        <v>571493393.54999995</v>
      </c>
      <c r="E36" s="48">
        <v>554955406.78999996</v>
      </c>
      <c r="F36" s="39">
        <f t="shared" si="0"/>
        <v>102.98005687621998</v>
      </c>
      <c r="G36" s="39">
        <f t="shared" si="1"/>
        <v>40.736048760492551</v>
      </c>
      <c r="H36" s="40">
        <f t="shared" si="2"/>
        <v>40.857666634887458</v>
      </c>
    </row>
    <row r="37" spans="1:8">
      <c r="A37" s="47" t="s">
        <v>60</v>
      </c>
      <c r="B37" s="48">
        <v>145357488</v>
      </c>
      <c r="C37" s="48">
        <v>410968516.13</v>
      </c>
      <c r="D37" s="48">
        <v>272949075.60000002</v>
      </c>
      <c r="E37" s="48">
        <v>16688667.98</v>
      </c>
      <c r="F37" s="39">
        <f t="shared" si="0"/>
        <v>1635.5354179680912</v>
      </c>
      <c r="G37" s="39">
        <f t="shared" si="1"/>
        <v>187.77778795957181</v>
      </c>
      <c r="H37" s="40">
        <f t="shared" si="2"/>
        <v>66.416054974308338</v>
      </c>
    </row>
    <row r="38" spans="1:8" ht="26.25">
      <c r="A38" s="47" t="s">
        <v>61</v>
      </c>
      <c r="B38" s="48">
        <v>36826200</v>
      </c>
      <c r="C38" s="48">
        <v>36826200</v>
      </c>
      <c r="D38" s="48"/>
      <c r="E38" s="48"/>
      <c r="F38" s="39"/>
      <c r="G38" s="39">
        <f t="shared" si="1"/>
        <v>0</v>
      </c>
      <c r="H38" s="40">
        <f t="shared" si="2"/>
        <v>0</v>
      </c>
    </row>
    <row r="39" spans="1:8" ht="51.75">
      <c r="A39" s="47" t="s">
        <v>62</v>
      </c>
      <c r="B39" s="48"/>
      <c r="C39" s="48">
        <v>421208.4</v>
      </c>
      <c r="D39" s="48">
        <v>653991.26</v>
      </c>
      <c r="E39" s="48">
        <v>945762.15</v>
      </c>
      <c r="F39" s="39">
        <f t="shared" si="0"/>
        <v>69.149654593387993</v>
      </c>
      <c r="G39" s="39"/>
      <c r="H39" s="40">
        <f t="shared" si="2"/>
        <v>155.26548378427401</v>
      </c>
    </row>
    <row r="40" spans="1:8" ht="39">
      <c r="A40" s="47" t="s">
        <v>63</v>
      </c>
      <c r="B40" s="48"/>
      <c r="C40" s="48">
        <v>-421208.4</v>
      </c>
      <c r="D40" s="48">
        <v>-572376.62</v>
      </c>
      <c r="E40" s="48">
        <v>-5523722.0700000003</v>
      </c>
      <c r="F40" s="39">
        <f t="shared" si="0"/>
        <v>10.362154589722143</v>
      </c>
      <c r="G40" s="39"/>
      <c r="H40" s="40">
        <f t="shared" si="2"/>
        <v>135.88917504969035</v>
      </c>
    </row>
    <row r="41" spans="1:8" s="7" customFormat="1" ht="14.25">
      <c r="A41" s="32" t="s">
        <v>64</v>
      </c>
      <c r="B41" s="33">
        <v>-37278618.700000003</v>
      </c>
      <c r="C41" s="33">
        <v>-81677050.579999998</v>
      </c>
      <c r="D41" s="33">
        <v>88289912</v>
      </c>
      <c r="E41" s="33">
        <v>49359589.409999996</v>
      </c>
      <c r="F41" s="39">
        <f t="shared" si="0"/>
        <v>178.87083959842042</v>
      </c>
      <c r="G41" s="39">
        <f t="shared" si="1"/>
        <v>-236.83793841857127</v>
      </c>
      <c r="H41" s="40">
        <f t="shared" si="2"/>
        <v>-108.0963518798012</v>
      </c>
    </row>
    <row r="42" spans="1:8">
      <c r="E42" s="13"/>
      <c r="F42" s="13"/>
    </row>
    <row r="43" spans="1:8">
      <c r="E43" s="13"/>
      <c r="F43" s="13"/>
    </row>
  </sheetData>
  <mergeCells count="7">
    <mergeCell ref="A1:H1"/>
    <mergeCell ref="A2:A3"/>
    <mergeCell ref="B2:C2"/>
    <mergeCell ref="D2:D3"/>
    <mergeCell ref="E2:E3"/>
    <mergeCell ref="F2:F3"/>
    <mergeCell ref="G2:H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7">
    <pageSetUpPr autoPageBreaks="0"/>
  </sheetPr>
  <dimension ref="A1:I43"/>
  <sheetViews>
    <sheetView showGridLines="0" showZeros="0" topLeftCell="B14" zoomScaleNormal="100" workbookViewId="0">
      <pane xSplit="1" topLeftCell="C1" activePane="topRight" state="frozen"/>
      <selection activeCell="B1" sqref="B1"/>
      <selection pane="topRight" activeCell="E7" sqref="E7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78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4290599721.6700001</v>
      </c>
      <c r="E4" s="6">
        <f>E5+E32</f>
        <v>1023926893.72</v>
      </c>
      <c r="F4" s="18">
        <f>F5+F32</f>
        <v>696185125.98000002</v>
      </c>
      <c r="G4" s="26">
        <f>E4/F4*100</f>
        <v>147.07681269097026</v>
      </c>
      <c r="H4" s="26">
        <f>E4/C4*100</f>
        <v>26.831729901752709</v>
      </c>
      <c r="I4" s="27">
        <f>E4/D4*100</f>
        <v>23.864423627041678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180415846.31</v>
      </c>
      <c r="F5" s="25">
        <f>F6+F20</f>
        <v>176576509.97999999</v>
      </c>
      <c r="G5" s="28">
        <f t="shared" ref="G5:G41" si="0">E5/F5*100</f>
        <v>102.17431884367569</v>
      </c>
      <c r="H5" s="28">
        <f t="shared" ref="H5:H41" si="1">E5/C5*100</f>
        <v>34.57575817169856</v>
      </c>
      <c r="I5" s="27">
        <f t="shared" ref="I5:I41" si="2">E5/D5*100</f>
        <v>34.57575817169856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158930802.89000002</v>
      </c>
      <c r="F6" s="25">
        <f>F7+F10+F11+F17+F18+F19</f>
        <v>153861430.41999999</v>
      </c>
      <c r="G6" s="28">
        <f t="shared" si="0"/>
        <v>103.29476494282031</v>
      </c>
      <c r="H6" s="28">
        <f t="shared" si="1"/>
        <v>34.447917912931878</v>
      </c>
      <c r="I6" s="27">
        <f t="shared" si="2"/>
        <v>34.447917912931878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93630572.950000003</v>
      </c>
      <c r="F7" s="10">
        <f>F8+F9</f>
        <v>90170610.599999994</v>
      </c>
      <c r="G7" s="26">
        <f t="shared" si="0"/>
        <v>103.83712866861745</v>
      </c>
      <c r="H7" s="26">
        <f t="shared" si="1"/>
        <v>30.661217119218236</v>
      </c>
      <c r="I7" s="27">
        <f t="shared" si="2"/>
        <v>30.661217119218236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5152411.16</v>
      </c>
      <c r="F8" s="10">
        <v>2695991.05</v>
      </c>
      <c r="G8" s="26">
        <f t="shared" si="0"/>
        <v>191.11380803730788</v>
      </c>
      <c r="H8" s="26">
        <f t="shared" si="1"/>
        <v>57.048961198286896</v>
      </c>
      <c r="I8" s="27">
        <f t="shared" si="2"/>
        <v>57.048961198286896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88478161.790000007</v>
      </c>
      <c r="F9" s="10">
        <v>87474619.549999997</v>
      </c>
      <c r="G9" s="26">
        <f t="shared" si="0"/>
        <v>101.14723818767384</v>
      </c>
      <c r="H9" s="26">
        <f t="shared" si="1"/>
        <v>29.856996757482364</v>
      </c>
      <c r="I9" s="27">
        <f t="shared" si="2"/>
        <v>29.856996757482364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10333827</v>
      </c>
      <c r="F10" s="10">
        <v>8993038.0199999996</v>
      </c>
      <c r="G10" s="26">
        <f t="shared" si="0"/>
        <v>114.9091883857064</v>
      </c>
      <c r="H10" s="26">
        <f t="shared" si="1"/>
        <v>32.380863279042231</v>
      </c>
      <c r="I10" s="27">
        <f t="shared" si="2"/>
        <v>32.380863279042231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42035820.159999996</v>
      </c>
      <c r="F11" s="10">
        <f>F12+F13+F14+F15+F16</f>
        <v>43790690.670000002</v>
      </c>
      <c r="G11" s="26">
        <f t="shared" si="0"/>
        <v>95.992594583117125</v>
      </c>
      <c r="H11" s="26">
        <f t="shared" si="1"/>
        <v>43.161907418647317</v>
      </c>
      <c r="I11" s="27">
        <f t="shared" si="2"/>
        <v>43.161907418647317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33843718.07</v>
      </c>
      <c r="F12" s="10">
        <v>30840513.469999999</v>
      </c>
      <c r="G12" s="26">
        <f t="shared" si="0"/>
        <v>109.73785537948764</v>
      </c>
      <c r="H12" s="26">
        <f t="shared" si="1"/>
        <v>40.287948703266977</v>
      </c>
      <c r="I12" s="27">
        <f t="shared" si="2"/>
        <v>40.287948703266977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-143713.74</v>
      </c>
      <c r="F13" s="10">
        <v>5868738.9699999997</v>
      </c>
      <c r="G13" s="26">
        <f t="shared" si="0"/>
        <v>-2.4488010241150664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84689.91</v>
      </c>
      <c r="F14" s="10">
        <v>113038.95</v>
      </c>
      <c r="G14" s="26"/>
      <c r="H14" s="26">
        <f t="shared" si="1"/>
        <v>33.211729411764708</v>
      </c>
      <c r="I14" s="27">
        <f t="shared" si="2"/>
        <v>33.211729411764708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8251125.9199999999</v>
      </c>
      <c r="F15" s="10">
        <v>6968399.2800000003</v>
      </c>
      <c r="G15" s="26">
        <f t="shared" si="0"/>
        <v>118.40776609459726</v>
      </c>
      <c r="H15" s="26">
        <f t="shared" si="1"/>
        <v>62.834861598638867</v>
      </c>
      <c r="I15" s="27">
        <f t="shared" si="2"/>
        <v>62.834861598638867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9859007.6300000008</v>
      </c>
      <c r="F17" s="10">
        <v>8371017.1500000004</v>
      </c>
      <c r="G17" s="26">
        <f t="shared" si="0"/>
        <v>117.77550390038326</v>
      </c>
      <c r="H17" s="26">
        <f t="shared" si="1"/>
        <v>56.8149547748354</v>
      </c>
      <c r="I17" s="27">
        <f t="shared" si="2"/>
        <v>56.8149547748354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3069838.35</v>
      </c>
      <c r="F18" s="10">
        <v>2536012.35</v>
      </c>
      <c r="G18" s="26">
        <f t="shared" si="0"/>
        <v>121.04981862568611</v>
      </c>
      <c r="H18" s="26">
        <f t="shared" si="1"/>
        <v>32.878560871381296</v>
      </c>
      <c r="I18" s="27">
        <f t="shared" si="2"/>
        <v>32.878560871381296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21485043.420000002</v>
      </c>
      <c r="F20" s="25">
        <f>F21+F22+F23+F26+F28+F29</f>
        <v>22715079.560000002</v>
      </c>
      <c r="G20" s="28">
        <f t="shared" si="0"/>
        <v>94.584935805525305</v>
      </c>
      <c r="H20" s="28">
        <f t="shared" si="1"/>
        <v>35.551729912903653</v>
      </c>
      <c r="I20" s="27">
        <f t="shared" si="2"/>
        <v>35.551729912903653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7596192.5999999996</v>
      </c>
      <c r="F21" s="10">
        <v>3654572.48</v>
      </c>
      <c r="G21" s="26">
        <f t="shared" si="0"/>
        <v>207.8544793288653</v>
      </c>
      <c r="H21" s="26">
        <f t="shared" si="1"/>
        <v>41.658685486818698</v>
      </c>
      <c r="I21" s="27">
        <f t="shared" si="2"/>
        <v>41.658685486818698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1126149.8799999999</v>
      </c>
      <c r="F22" s="10">
        <v>1064615.82</v>
      </c>
      <c r="G22" s="26">
        <f t="shared" si="0"/>
        <v>105.77993101774497</v>
      </c>
      <c r="H22" s="26">
        <f t="shared" si="1"/>
        <v>67.232828656716421</v>
      </c>
      <c r="I22" s="27">
        <f t="shared" si="2"/>
        <v>67.232828656716421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7341889.1699999999</v>
      </c>
      <c r="F23" s="10">
        <f>F24+F25</f>
        <v>8214909.8200000003</v>
      </c>
      <c r="G23" s="26">
        <f t="shared" si="0"/>
        <v>89.372729961386227</v>
      </c>
      <c r="H23" s="26">
        <f t="shared" si="1"/>
        <v>32.21341896504822</v>
      </c>
      <c r="I23" s="27">
        <f t="shared" si="2"/>
        <v>32.21341896504822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7293534.7199999997</v>
      </c>
      <c r="F24" s="10">
        <v>6902127.8700000001</v>
      </c>
      <c r="G24" s="26">
        <f t="shared" si="0"/>
        <v>105.67081423833429</v>
      </c>
      <c r="H24" s="26">
        <f t="shared" si="1"/>
        <v>32.001258018375353</v>
      </c>
      <c r="I24" s="27">
        <f t="shared" si="2"/>
        <v>32.001258018375353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48354.45</v>
      </c>
      <c r="F25" s="10">
        <v>1312781.95</v>
      </c>
      <c r="G25" s="26">
        <f t="shared" si="0"/>
        <v>3.6833573161178821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4700239.4000000004</v>
      </c>
      <c r="F26" s="10">
        <v>9051952.0700000003</v>
      </c>
      <c r="G26" s="26">
        <f t="shared" si="0"/>
        <v>51.925146793226453</v>
      </c>
      <c r="H26" s="26">
        <f t="shared" si="1"/>
        <v>30.456893638021544</v>
      </c>
      <c r="I26" s="27">
        <f t="shared" si="2"/>
        <v>30.456893638021544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4682683.4000000004</v>
      </c>
      <c r="F27" s="10">
        <v>9051952.0700000003</v>
      </c>
      <c r="G27" s="26">
        <f t="shared" si="0"/>
        <v>51.731199677021714</v>
      </c>
      <c r="H27" s="26">
        <f t="shared" si="1"/>
        <v>31.359147659269439</v>
      </c>
      <c r="I27" s="27">
        <f t="shared" si="2"/>
        <v>31.359147659269439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718425.57</v>
      </c>
      <c r="F28" s="20">
        <v>699065.19</v>
      </c>
      <c r="G28" s="26">
        <f t="shared" si="0"/>
        <v>102.76946703640041</v>
      </c>
      <c r="H28" s="26">
        <f t="shared" si="1"/>
        <v>31.235894347826083</v>
      </c>
      <c r="I28" s="27">
        <f t="shared" si="2"/>
        <v>31.235894347826083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29964.18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0</v>
      </c>
      <c r="F30" s="10">
        <v>1080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28884.18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3768801051.5900002</v>
      </c>
      <c r="E32" s="24">
        <f>E33+E38+E39+E40</f>
        <v>843511047.40999997</v>
      </c>
      <c r="F32" s="24">
        <f>F33+F38+F39+F40</f>
        <v>519608616</v>
      </c>
      <c r="G32" s="28">
        <f t="shared" si="0"/>
        <v>162.33584691174559</v>
      </c>
      <c r="H32" s="28">
        <f t="shared" si="1"/>
        <v>25.605121423010104</v>
      </c>
      <c r="I32" s="27">
        <f t="shared" si="2"/>
        <v>22.38141615499007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3731974851.5900002</v>
      </c>
      <c r="E33" s="24">
        <f>E34+E35+E36+E37</f>
        <v>843429432.76999998</v>
      </c>
      <c r="F33" s="24">
        <f>F34+F35+F36+F37</f>
        <v>524186575.92000002</v>
      </c>
      <c r="G33" s="28">
        <f t="shared" si="0"/>
        <v>160.90252431392329</v>
      </c>
      <c r="H33" s="28">
        <f t="shared" si="1"/>
        <v>25.892084940929283</v>
      </c>
      <c r="I33" s="27">
        <f t="shared" si="2"/>
        <v>22.600083502991954</v>
      </c>
    </row>
    <row r="34" spans="2:9">
      <c r="B34" s="11" t="s">
        <v>57</v>
      </c>
      <c r="C34" s="12">
        <v>0</v>
      </c>
      <c r="D34" s="12">
        <v>2187360</v>
      </c>
      <c r="E34" s="12">
        <v>546840</v>
      </c>
      <c r="F34" s="12">
        <v>2729120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1920098352.8199999</v>
      </c>
      <c r="E35" s="12">
        <v>63108298.359999999</v>
      </c>
      <c r="F35" s="12">
        <v>36120204.68</v>
      </c>
      <c r="G35" s="26">
        <f t="shared" si="0"/>
        <v>174.71744393226953</v>
      </c>
      <c r="H35" s="26">
        <f t="shared" si="1"/>
        <v>3.6922620353535685</v>
      </c>
      <c r="I35" s="27">
        <f t="shared" si="2"/>
        <v>3.2867221758361724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509601820.27999997</v>
      </c>
      <c r="F36" s="12">
        <v>473025892.31</v>
      </c>
      <c r="G36" s="26">
        <f t="shared" si="0"/>
        <v>107.73233105515286</v>
      </c>
      <c r="H36" s="26">
        <f t="shared" si="1"/>
        <v>36.324417453734959</v>
      </c>
      <c r="I36" s="27">
        <f t="shared" si="2"/>
        <v>36.433424375924162</v>
      </c>
    </row>
    <row r="37" spans="2:9">
      <c r="B37" s="11" t="s">
        <v>60</v>
      </c>
      <c r="C37" s="12">
        <v>145357488</v>
      </c>
      <c r="D37" s="12">
        <v>410968516.13</v>
      </c>
      <c r="E37" s="12">
        <v>270172474.13</v>
      </c>
      <c r="F37" s="12">
        <v>12311358.93</v>
      </c>
      <c r="G37" s="26">
        <f t="shared" si="0"/>
        <v>2194.4975828107063</v>
      </c>
      <c r="H37" s="26">
        <f t="shared" si="1"/>
        <v>185.86759983771873</v>
      </c>
      <c r="I37" s="27">
        <f t="shared" si="2"/>
        <v>65.740431085610808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-572376.62</v>
      </c>
      <c r="F40" s="15">
        <v>-5523722.0700000003</v>
      </c>
      <c r="G40" s="26">
        <f t="shared" si="0"/>
        <v>10.362154589722143</v>
      </c>
      <c r="H40" s="26"/>
      <c r="I40" s="27">
        <f t="shared" si="2"/>
        <v>135.88917504969035</v>
      </c>
    </row>
    <row r="41" spans="2:9" s="7" customFormat="1" ht="14.25">
      <c r="B41" s="32" t="s">
        <v>64</v>
      </c>
      <c r="C41" s="33">
        <v>-37278618.700000003</v>
      </c>
      <c r="D41" s="33">
        <v>-81677050.579999998</v>
      </c>
      <c r="E41" s="33">
        <v>90610211.159999996</v>
      </c>
      <c r="F41" s="33">
        <v>43909948.950000003</v>
      </c>
      <c r="G41" s="26">
        <f t="shared" si="0"/>
        <v>206.35462651796135</v>
      </c>
      <c r="H41" s="26">
        <f t="shared" si="1"/>
        <v>-243.0621474716819</v>
      </c>
      <c r="I41" s="27">
        <f t="shared" si="2"/>
        <v>-110.9371733143697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6">
    <pageSetUpPr autoPageBreaks="0"/>
  </sheetPr>
  <dimension ref="A1:I43"/>
  <sheetViews>
    <sheetView showGridLines="0" showZeros="0" topLeftCell="B21" zoomScaleNormal="100" workbookViewId="0">
      <pane xSplit="1" topLeftCell="C1" activePane="topRight" state="frozen"/>
      <selection activeCell="B1" sqref="B1"/>
      <selection pane="topRight" activeCell="E34" sqref="E34: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77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4293600263.2600002</v>
      </c>
      <c r="E4" s="6">
        <f>E5+E32</f>
        <v>766542570.6099999</v>
      </c>
      <c r="F4" s="18">
        <f>F5+F32</f>
        <v>463669832.23000002</v>
      </c>
      <c r="G4" s="26">
        <f>E4/F4*100</f>
        <v>165.32077727018523</v>
      </c>
      <c r="H4" s="26">
        <f>E4/C4*100</f>
        <v>20.087042677508862</v>
      </c>
      <c r="I4" s="27">
        <f>E4/D4*100</f>
        <v>17.853142435481111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124443783.06999999</v>
      </c>
      <c r="F5" s="25">
        <f>F6+F20</f>
        <v>111479541.84999999</v>
      </c>
      <c r="G5" s="28">
        <f t="shared" ref="G5:G41" si="0">E5/F5*100</f>
        <v>111.62925591983854</v>
      </c>
      <c r="H5" s="28">
        <f t="shared" ref="H5:H41" si="1">E5/C5*100</f>
        <v>23.849003496103354</v>
      </c>
      <c r="I5" s="27">
        <f t="shared" ref="I5:I41" si="2">E5/D5*100</f>
        <v>23.849003496103354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108025261.34999999</v>
      </c>
      <c r="F6" s="25">
        <f>F7+F10+F11+F17+F18+F19</f>
        <v>95860942.579999998</v>
      </c>
      <c r="G6" s="28">
        <f t="shared" si="0"/>
        <v>112.68954638104915</v>
      </c>
      <c r="H6" s="28">
        <f t="shared" si="1"/>
        <v>23.4142486405444</v>
      </c>
      <c r="I6" s="27">
        <f t="shared" si="2"/>
        <v>23.4142486405444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71671583.469999999</v>
      </c>
      <c r="F7" s="10">
        <f>F8+F9</f>
        <v>61129369.190000005</v>
      </c>
      <c r="G7" s="26">
        <f t="shared" si="0"/>
        <v>117.24574360849869</v>
      </c>
      <c r="H7" s="26">
        <f t="shared" si="1"/>
        <v>23.470303692634218</v>
      </c>
      <c r="I7" s="27">
        <f t="shared" si="2"/>
        <v>23.470303692634218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2879391.47</v>
      </c>
      <c r="F8" s="10">
        <v>1982389.92</v>
      </c>
      <c r="G8" s="26">
        <f t="shared" si="0"/>
        <v>145.24849228450478</v>
      </c>
      <c r="H8" s="26">
        <f t="shared" si="1"/>
        <v>31.88144096922348</v>
      </c>
      <c r="I8" s="27">
        <f t="shared" si="2"/>
        <v>31.88144096922348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68792192</v>
      </c>
      <c r="F9" s="10">
        <v>59146979.270000003</v>
      </c>
      <c r="G9" s="26">
        <f t="shared" si="0"/>
        <v>116.30719412731219</v>
      </c>
      <c r="H9" s="26">
        <f t="shared" si="1"/>
        <v>23.213957115870411</v>
      </c>
      <c r="I9" s="27">
        <f t="shared" si="2"/>
        <v>23.213957115870411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8230491.4000000004</v>
      </c>
      <c r="F10" s="10">
        <v>6538788.0199999996</v>
      </c>
      <c r="G10" s="26">
        <f t="shared" si="0"/>
        <v>125.87181867382209</v>
      </c>
      <c r="H10" s="26">
        <f t="shared" si="1"/>
        <v>25.790098551362718</v>
      </c>
      <c r="I10" s="27">
        <f t="shared" si="2"/>
        <v>25.790098551362718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19462363.830000002</v>
      </c>
      <c r="F11" s="10">
        <f>F12+F13+F14+F15+F16</f>
        <v>23039545.050000001</v>
      </c>
      <c r="G11" s="26">
        <f t="shared" si="0"/>
        <v>84.473733260631377</v>
      </c>
      <c r="H11" s="26">
        <f t="shared" si="1"/>
        <v>19.983736313008585</v>
      </c>
      <c r="I11" s="27">
        <f t="shared" si="2"/>
        <v>19.983736313008585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13167822.800000001</v>
      </c>
      <c r="F12" s="10">
        <v>12058824.130000001</v>
      </c>
      <c r="G12" s="26">
        <f t="shared" si="0"/>
        <v>109.19657387855113</v>
      </c>
      <c r="H12" s="26">
        <f t="shared" si="1"/>
        <v>15.675126722272372</v>
      </c>
      <c r="I12" s="27">
        <f t="shared" si="2"/>
        <v>15.675126722272372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-146222.12</v>
      </c>
      <c r="F13" s="10">
        <v>5486569.96</v>
      </c>
      <c r="G13" s="26">
        <f t="shared" si="0"/>
        <v>-2.6650916887242242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181904.45</v>
      </c>
      <c r="F14" s="10">
        <v>49508.35</v>
      </c>
      <c r="G14" s="26"/>
      <c r="H14" s="26">
        <f t="shared" si="1"/>
        <v>71.335078431372551</v>
      </c>
      <c r="I14" s="27">
        <f t="shared" si="2"/>
        <v>71.335078431372551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6258858.7000000002</v>
      </c>
      <c r="F15" s="10">
        <v>5444642.6100000003</v>
      </c>
      <c r="G15" s="26">
        <f t="shared" si="0"/>
        <v>114.95444509993283</v>
      </c>
      <c r="H15" s="26">
        <f t="shared" si="1"/>
        <v>47.663133976258216</v>
      </c>
      <c r="I15" s="27">
        <f t="shared" si="2"/>
        <v>47.663133976258216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6319012.71</v>
      </c>
      <c r="F17" s="10">
        <v>3453492.63</v>
      </c>
      <c r="G17" s="26">
        <f t="shared" si="0"/>
        <v>182.97455321339427</v>
      </c>
      <c r="H17" s="26">
        <f t="shared" si="1"/>
        <v>36.414863930910677</v>
      </c>
      <c r="I17" s="27">
        <f t="shared" si="2"/>
        <v>36.414863930910677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2340073.14</v>
      </c>
      <c r="F18" s="10">
        <v>1699686.06</v>
      </c>
      <c r="G18" s="26">
        <f t="shared" si="0"/>
        <v>137.67678602953302</v>
      </c>
      <c r="H18" s="26">
        <f t="shared" si="1"/>
        <v>25.062634707451082</v>
      </c>
      <c r="I18" s="27">
        <f t="shared" si="2"/>
        <v>25.062634707451082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16418521.720000001</v>
      </c>
      <c r="F20" s="25">
        <f>F21+F22+F23+F26+F28+F29</f>
        <v>15618599.27</v>
      </c>
      <c r="G20" s="28">
        <f t="shared" si="0"/>
        <v>105.12160172734878</v>
      </c>
      <c r="H20" s="28">
        <f t="shared" si="1"/>
        <v>27.168055393140193</v>
      </c>
      <c r="I20" s="27">
        <f t="shared" si="2"/>
        <v>27.168055393140193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6173076.1799999997</v>
      </c>
      <c r="F21" s="10">
        <v>1811271.41</v>
      </c>
      <c r="G21" s="26">
        <f t="shared" si="0"/>
        <v>340.81453204188767</v>
      </c>
      <c r="H21" s="26">
        <f t="shared" si="1"/>
        <v>33.854096731142938</v>
      </c>
      <c r="I21" s="27">
        <f t="shared" si="2"/>
        <v>33.854096731142938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927990.64</v>
      </c>
      <c r="F22" s="10">
        <v>731482.25</v>
      </c>
      <c r="G22" s="26">
        <f t="shared" si="0"/>
        <v>126.86440990194909</v>
      </c>
      <c r="H22" s="26">
        <f t="shared" si="1"/>
        <v>55.402426268656711</v>
      </c>
      <c r="I22" s="27">
        <f t="shared" si="2"/>
        <v>55.402426268656711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5126321.84</v>
      </c>
      <c r="F23" s="10">
        <f>F24+F25</f>
        <v>6095518.3900000006</v>
      </c>
      <c r="G23" s="26">
        <f t="shared" si="0"/>
        <v>84.099850283611389</v>
      </c>
      <c r="H23" s="26">
        <f t="shared" si="1"/>
        <v>22.492351676509557</v>
      </c>
      <c r="I23" s="27">
        <f t="shared" si="2"/>
        <v>22.492351676509557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5088622.97</v>
      </c>
      <c r="F24" s="10">
        <v>4831136.4400000004</v>
      </c>
      <c r="G24" s="26">
        <f t="shared" si="0"/>
        <v>105.32973003759751</v>
      </c>
      <c r="H24" s="26">
        <f t="shared" si="1"/>
        <v>22.326943364602435</v>
      </c>
      <c r="I24" s="27">
        <f t="shared" si="2"/>
        <v>22.326943364602435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37698.870000000003</v>
      </c>
      <c r="F25" s="10">
        <v>1264381.95</v>
      </c>
      <c r="G25" s="26">
        <f t="shared" si="0"/>
        <v>2.981604569726735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3607023.4</v>
      </c>
      <c r="F26" s="10">
        <v>6477072.0899999999</v>
      </c>
      <c r="G26" s="26">
        <f t="shared" si="0"/>
        <v>55.689103809249097</v>
      </c>
      <c r="H26" s="26">
        <f t="shared" si="1"/>
        <v>23.373006924637671</v>
      </c>
      <c r="I26" s="27">
        <f t="shared" si="2"/>
        <v>23.373006924637671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3589467.4</v>
      </c>
      <c r="F27" s="10">
        <v>6477072.0899999999</v>
      </c>
      <c r="G27" s="26">
        <f t="shared" si="0"/>
        <v>55.418055413368108</v>
      </c>
      <c r="H27" s="26">
        <f t="shared" si="1"/>
        <v>24.038062922369242</v>
      </c>
      <c r="I27" s="27">
        <f t="shared" si="2"/>
        <v>24.038062922369242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564110.55000000005</v>
      </c>
      <c r="F28" s="20">
        <v>468999.01</v>
      </c>
      <c r="G28" s="26">
        <f t="shared" si="0"/>
        <v>120.27968886330913</v>
      </c>
      <c r="H28" s="26">
        <f t="shared" si="1"/>
        <v>24.526545652173915</v>
      </c>
      <c r="I28" s="27">
        <f t="shared" si="2"/>
        <v>24.526545652173915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19999.11</v>
      </c>
      <c r="F29" s="10">
        <f>F30+F31</f>
        <v>34256.119999999995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>
        <v>17852.310000000001</v>
      </c>
      <c r="F30" s="10">
        <v>15000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19256.12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3771801593.1800003</v>
      </c>
      <c r="E32" s="24">
        <f>E33+E38+E39+E40</f>
        <v>642098787.53999996</v>
      </c>
      <c r="F32" s="24">
        <f>F33+F38+F39+F40</f>
        <v>352190290.38</v>
      </c>
      <c r="G32" s="28">
        <f t="shared" si="0"/>
        <v>182.31586874447891</v>
      </c>
      <c r="H32" s="28">
        <f t="shared" si="1"/>
        <v>19.491170235424178</v>
      </c>
      <c r="I32" s="27">
        <f t="shared" si="2"/>
        <v>17.023662875083719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3734975393.1800003</v>
      </c>
      <c r="E33" s="24">
        <f>E34+E35+E36+E37</f>
        <v>642011987.89999998</v>
      </c>
      <c r="F33" s="24">
        <f>F34+F35+F36+F37</f>
        <v>356768250.30000001</v>
      </c>
      <c r="G33" s="28">
        <f t="shared" si="0"/>
        <v>179.95210822715967</v>
      </c>
      <c r="H33" s="28">
        <f t="shared" si="1"/>
        <v>19.708855629104775</v>
      </c>
      <c r="I33" s="27">
        <f t="shared" si="2"/>
        <v>17.189189226582393</v>
      </c>
    </row>
    <row r="34" spans="2:9">
      <c r="B34" s="11" t="s">
        <v>57</v>
      </c>
      <c r="C34" s="12">
        <v>0</v>
      </c>
      <c r="D34" s="12">
        <v>2187360</v>
      </c>
      <c r="E34" s="12">
        <v>364560</v>
      </c>
      <c r="F34" s="12">
        <v>364560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1929108939.54</v>
      </c>
      <c r="E35" s="12">
        <v>28297627.52</v>
      </c>
      <c r="F35" s="12">
        <v>15808470.050000001</v>
      </c>
      <c r="G35" s="26">
        <f t="shared" si="0"/>
        <v>179.00294861234846</v>
      </c>
      <c r="H35" s="26">
        <f t="shared" si="1"/>
        <v>1.6556024880698805</v>
      </c>
      <c r="I35" s="27">
        <f t="shared" si="2"/>
        <v>1.4668755579323389</v>
      </c>
    </row>
    <row r="36" spans="2:9">
      <c r="B36" s="11" t="s">
        <v>59</v>
      </c>
      <c r="C36" s="12">
        <v>1402918081.01</v>
      </c>
      <c r="D36" s="12">
        <v>1398720622.6400001</v>
      </c>
      <c r="E36" s="12">
        <v>350143308.83999997</v>
      </c>
      <c r="F36" s="12">
        <v>332013399.26999998</v>
      </c>
      <c r="G36" s="26">
        <f t="shared" si="0"/>
        <v>105.46059575000959</v>
      </c>
      <c r="H36" s="26">
        <f t="shared" si="1"/>
        <v>24.958214850857292</v>
      </c>
      <c r="I36" s="27">
        <f t="shared" si="2"/>
        <v>25.033112629677667</v>
      </c>
    </row>
    <row r="37" spans="2:9">
      <c r="B37" s="11" t="s">
        <v>60</v>
      </c>
      <c r="C37" s="12">
        <v>145357488</v>
      </c>
      <c r="D37" s="12">
        <v>404958471</v>
      </c>
      <c r="E37" s="12">
        <v>263206491.53999999</v>
      </c>
      <c r="F37" s="12">
        <v>8581820.9800000004</v>
      </c>
      <c r="G37" s="26">
        <f t="shared" si="0"/>
        <v>3067.0237954555882</v>
      </c>
      <c r="H37" s="26">
        <f t="shared" si="1"/>
        <v>181.07528904186896</v>
      </c>
      <c r="I37" s="27">
        <f t="shared" si="2"/>
        <v>64.995921900347156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945762.15</v>
      </c>
      <c r="G39" s="26">
        <f t="shared" si="0"/>
        <v>69.149654593387993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38787544.439999998</v>
      </c>
      <c r="F41" s="33">
        <v>53128540.310000002</v>
      </c>
      <c r="G41" s="26">
        <f t="shared" si="0"/>
        <v>73.006983089838997</v>
      </c>
      <c r="H41" s="26">
        <f t="shared" si="1"/>
        <v>-104.04769756128329</v>
      </c>
      <c r="I41" s="27">
        <f t="shared" si="2"/>
        <v>-47.807798660188524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5">
    <pageSetUpPr autoPageBreaks="0"/>
  </sheetPr>
  <dimension ref="A1:I43"/>
  <sheetViews>
    <sheetView showGridLines="0" showZeros="0" topLeftCell="B15" zoomScaleNormal="100" workbookViewId="0">
      <pane xSplit="1" topLeftCell="C1" activePane="topRight" state="frozen"/>
      <selection activeCell="B1" sqref="B1"/>
      <selection pane="topRight" activeCell="E33" sqref="E33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7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75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76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21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3958207991.3099999</v>
      </c>
      <c r="E4" s="6">
        <f>E5+E32</f>
        <v>284960188.43000001</v>
      </c>
      <c r="F4" s="18">
        <f>F5+F32</f>
        <v>257126573.76999998</v>
      </c>
      <c r="G4" s="26">
        <f>E4/F4*100</f>
        <v>110.82486895535631</v>
      </c>
      <c r="H4" s="26">
        <f>E4/C4*100</f>
        <v>7.4673053863522822</v>
      </c>
      <c r="I4" s="27">
        <f>E4/D4*100</f>
        <v>7.1992221999352335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68598039.059999987</v>
      </c>
      <c r="F5" s="25">
        <f>F6+F20</f>
        <v>57734632.310000002</v>
      </c>
      <c r="G5" s="28">
        <f t="shared" ref="G5:G41" si="0">E5/F5*100</f>
        <v>118.81610103909568</v>
      </c>
      <c r="H5" s="28">
        <f t="shared" ref="H5:H41" si="1">E5/C5*100</f>
        <v>13.146457243649706</v>
      </c>
      <c r="I5" s="27">
        <f t="shared" ref="I5:I41" si="2">E5/D5*100</f>
        <v>13.146457243649706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60189971.729999989</v>
      </c>
      <c r="F6" s="25">
        <f>F7+F10+F11+F17+F18+F19</f>
        <v>51229299.400000006</v>
      </c>
      <c r="G6" s="28">
        <f t="shared" si="0"/>
        <v>117.49130367767626</v>
      </c>
      <c r="H6" s="28">
        <f t="shared" si="1"/>
        <v>13.046050027015815</v>
      </c>
      <c r="I6" s="27">
        <f t="shared" si="2"/>
        <v>13.046050027015815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44779677.509999998</v>
      </c>
      <c r="F7" s="10">
        <f>F8+F9</f>
        <v>36979537.43</v>
      </c>
      <c r="G7" s="26">
        <f t="shared" si="0"/>
        <v>121.09312506887136</v>
      </c>
      <c r="H7" s="26">
        <f t="shared" si="1"/>
        <v>14.664007400615652</v>
      </c>
      <c r="I7" s="27">
        <f t="shared" si="2"/>
        <v>14.664007400615652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1171951.6499999999</v>
      </c>
      <c r="F8" s="10">
        <v>716645.62</v>
      </c>
      <c r="G8" s="26">
        <f t="shared" si="0"/>
        <v>163.53293975340279</v>
      </c>
      <c r="H8" s="26">
        <f t="shared" si="1"/>
        <v>12.976181855626271</v>
      </c>
      <c r="I8" s="27">
        <f t="shared" si="2"/>
        <v>12.976181855626271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43607725.859999999</v>
      </c>
      <c r="F9" s="10">
        <v>36262891.810000002</v>
      </c>
      <c r="G9" s="26">
        <f t="shared" si="0"/>
        <v>120.25440797298619</v>
      </c>
      <c r="H9" s="26">
        <f t="shared" si="1"/>
        <v>14.715447329177605</v>
      </c>
      <c r="I9" s="27">
        <f t="shared" si="2"/>
        <v>14.715447329177605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2250013.09</v>
      </c>
      <c r="G10" s="26">
        <f t="shared" si="0"/>
        <v>132.84943022264818</v>
      </c>
      <c r="H10" s="26">
        <f t="shared" si="1"/>
        <v>9.3663843926855268</v>
      </c>
      <c r="I10" s="27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8011968.0500000007</v>
      </c>
      <c r="F11" s="10">
        <f>F12+F13+F14+F15+F16</f>
        <v>11379815.520000001</v>
      </c>
      <c r="G11" s="26">
        <f t="shared" si="0"/>
        <v>70.405078499901734</v>
      </c>
      <c r="H11" s="26">
        <f t="shared" si="1"/>
        <v>8.2265986936618472</v>
      </c>
      <c r="I11" s="27">
        <f t="shared" si="2"/>
        <v>8.2265986936618472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5719783.2300000004</v>
      </c>
      <c r="F12" s="10">
        <v>5616994.71</v>
      </c>
      <c r="G12" s="26">
        <f t="shared" si="0"/>
        <v>101.82995579143068</v>
      </c>
      <c r="H12" s="26">
        <f t="shared" si="1"/>
        <v>6.8088953136716253</v>
      </c>
      <c r="I12" s="27">
        <f t="shared" si="2"/>
        <v>6.8088953136716253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-54104.82</v>
      </c>
      <c r="F13" s="10">
        <v>5009802.25</v>
      </c>
      <c r="G13" s="26">
        <f t="shared" si="0"/>
        <v>-1.0799791548658433</v>
      </c>
      <c r="H13" s="26"/>
      <c r="I13" s="27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-11692.3</v>
      </c>
      <c r="F14" s="10">
        <v>961.83</v>
      </c>
      <c r="G14" s="26"/>
      <c r="H14" s="26">
        <f t="shared" si="1"/>
        <v>-4.5852156862745099</v>
      </c>
      <c r="I14" s="27">
        <f t="shared" si="2"/>
        <v>-4.5852156862745099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2357981.94</v>
      </c>
      <c r="F15" s="10">
        <v>752056.73</v>
      </c>
      <c r="G15" s="26">
        <f t="shared" si="0"/>
        <v>313.53777526862899</v>
      </c>
      <c r="H15" s="26">
        <f t="shared" si="1"/>
        <v>17.956757694468681</v>
      </c>
      <c r="I15" s="27">
        <f t="shared" si="2"/>
        <v>17.956757694468681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6"/>
      <c r="H16" s="26"/>
      <c r="I16" s="27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3049869.65</v>
      </c>
      <c r="F17" s="10">
        <v>-377862.98</v>
      </c>
      <c r="G17" s="26">
        <f t="shared" si="0"/>
        <v>-807.13639901956003</v>
      </c>
      <c r="H17" s="26">
        <f t="shared" si="1"/>
        <v>17.575623504603481</v>
      </c>
      <c r="I17" s="27">
        <f t="shared" si="2"/>
        <v>17.575623504603481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1357590.15</v>
      </c>
      <c r="F18" s="10">
        <v>997734.71</v>
      </c>
      <c r="G18" s="26">
        <f t="shared" si="0"/>
        <v>136.06724677344343</v>
      </c>
      <c r="H18" s="26">
        <f t="shared" si="1"/>
        <v>14.540052372843235</v>
      </c>
      <c r="I18" s="27">
        <f t="shared" si="2"/>
        <v>14.540052372843235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>
        <v>61.63</v>
      </c>
      <c r="G19" s="26"/>
      <c r="H19" s="26"/>
      <c r="I19" s="27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8408067.3300000001</v>
      </c>
      <c r="F20" s="25">
        <f>F21+F22+F23+F26+F28+F29</f>
        <v>6505332.9100000001</v>
      </c>
      <c r="G20" s="28">
        <f t="shared" si="0"/>
        <v>129.24884008741685</v>
      </c>
      <c r="H20" s="28">
        <f t="shared" si="1"/>
        <v>13.9129967281057</v>
      </c>
      <c r="I20" s="27">
        <f t="shared" si="2"/>
        <v>13.9129967281057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3554733.48</v>
      </c>
      <c r="F21" s="10">
        <v>498321.3</v>
      </c>
      <c r="G21" s="26">
        <f t="shared" si="0"/>
        <v>713.3416693205769</v>
      </c>
      <c r="H21" s="26">
        <f t="shared" si="1"/>
        <v>19.494703706273132</v>
      </c>
      <c r="I21" s="27">
        <f t="shared" si="2"/>
        <v>19.494703706273132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264245.73</v>
      </c>
      <c r="F22" s="10">
        <v>184704.67</v>
      </c>
      <c r="G22" s="26">
        <f t="shared" si="0"/>
        <v>143.06391386855566</v>
      </c>
      <c r="H22" s="26">
        <f t="shared" si="1"/>
        <v>15.77586447761194</v>
      </c>
      <c r="I22" s="27">
        <f t="shared" si="2"/>
        <v>15.77586447761194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3177390.15</v>
      </c>
      <c r="F23" s="10">
        <f>F24+F25</f>
        <v>4300008.8600000003</v>
      </c>
      <c r="G23" s="26">
        <f t="shared" si="0"/>
        <v>73.89264193283546</v>
      </c>
      <c r="H23" s="26">
        <f t="shared" si="1"/>
        <v>13.941180225874671</v>
      </c>
      <c r="I23" s="27">
        <f t="shared" si="2"/>
        <v>13.941180225874671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3170736.28</v>
      </c>
      <c r="F24" s="10">
        <v>3035626.91</v>
      </c>
      <c r="G24" s="26">
        <f t="shared" si="0"/>
        <v>104.45078970524739</v>
      </c>
      <c r="H24" s="26">
        <f t="shared" si="1"/>
        <v>13.911985573505795</v>
      </c>
      <c r="I24" s="27">
        <f t="shared" si="2"/>
        <v>13.911985573505795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>
        <v>6653.87</v>
      </c>
      <c r="F25" s="10">
        <v>1264381.95</v>
      </c>
      <c r="G25" s="26">
        <f t="shared" si="0"/>
        <v>0.52625474446230425</v>
      </c>
      <c r="H25" s="26"/>
      <c r="I25" s="27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961520.39</v>
      </c>
      <c r="F26" s="10">
        <v>1188070.4099999999</v>
      </c>
      <c r="G26" s="26">
        <f t="shared" si="0"/>
        <v>80.931263156364622</v>
      </c>
      <c r="H26" s="26">
        <f t="shared" si="1"/>
        <v>6.230517587895414</v>
      </c>
      <c r="I26" s="27">
        <f t="shared" si="2"/>
        <v>6.230517587895414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943964.39</v>
      </c>
      <c r="F27" s="10">
        <v>1188070.4099999999</v>
      </c>
      <c r="G27" s="26">
        <f t="shared" si="0"/>
        <v>79.45357295785189</v>
      </c>
      <c r="H27" s="26">
        <f t="shared" si="1"/>
        <v>6.3215716636111257</v>
      </c>
      <c r="I27" s="27">
        <f t="shared" si="2"/>
        <v>6.3215716636111257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448030.78</v>
      </c>
      <c r="F28" s="20">
        <v>288155.55</v>
      </c>
      <c r="G28" s="26">
        <f t="shared" si="0"/>
        <v>155.48226643561091</v>
      </c>
      <c r="H28" s="26">
        <f t="shared" si="1"/>
        <v>19.479599130434782</v>
      </c>
      <c r="I28" s="27">
        <f t="shared" si="2"/>
        <v>19.479599130434782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46072.119999999995</v>
      </c>
      <c r="G29" s="26"/>
      <c r="H29" s="26"/>
      <c r="I29" s="27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36444.06</v>
      </c>
      <c r="G30" s="26"/>
      <c r="H30" s="26"/>
      <c r="I30" s="27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>
        <v>9628.06</v>
      </c>
      <c r="G31" s="26"/>
      <c r="H31" s="26"/>
      <c r="I31" s="27"/>
    </row>
    <row r="32" spans="1:9">
      <c r="B32" s="23" t="s">
        <v>55</v>
      </c>
      <c r="C32" s="24">
        <f>C33+C38+C39+C40</f>
        <v>3294305984.6300001</v>
      </c>
      <c r="D32" s="24">
        <f>D33+D38+D39+D40</f>
        <v>3436409321.23</v>
      </c>
      <c r="E32" s="24">
        <f>E33+E38+E39+E40</f>
        <v>216362149.37</v>
      </c>
      <c r="F32" s="24">
        <f>F33+F38+F39+F40</f>
        <v>199391941.45999998</v>
      </c>
      <c r="G32" s="28">
        <f t="shared" si="0"/>
        <v>108.51097982483128</v>
      </c>
      <c r="H32" s="28">
        <f t="shared" si="1"/>
        <v>6.5677611727466996</v>
      </c>
      <c r="I32" s="27">
        <f t="shared" si="2"/>
        <v>6.2961693193335044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3399583121.23</v>
      </c>
      <c r="E33" s="24">
        <f>E34+E35+E36+E37</f>
        <v>216275349.73000002</v>
      </c>
      <c r="F33" s="24">
        <f>F34+F35+F36+F37</f>
        <v>204907639.98999998</v>
      </c>
      <c r="G33" s="28">
        <f t="shared" si="0"/>
        <v>105.54772371618493</v>
      </c>
      <c r="H33" s="28">
        <f t="shared" si="1"/>
        <v>6.6393458756203945</v>
      </c>
      <c r="I33" s="27">
        <f t="shared" si="2"/>
        <v>6.3618197295834804</v>
      </c>
    </row>
    <row r="34" spans="2:9">
      <c r="B34" s="11" t="s">
        <v>57</v>
      </c>
      <c r="C34" s="12">
        <v>0</v>
      </c>
      <c r="D34" s="12">
        <v>2187360</v>
      </c>
      <c r="E34" s="12">
        <v>182280</v>
      </c>
      <c r="F34" s="12">
        <v>182280</v>
      </c>
      <c r="G34" s="26"/>
      <c r="H34" s="26"/>
      <c r="I34" s="27"/>
    </row>
    <row r="35" spans="2:9" ht="26.25">
      <c r="B35" s="11" t="s">
        <v>58</v>
      </c>
      <c r="C35" s="12">
        <v>1709204215.6199999</v>
      </c>
      <c r="D35" s="12">
        <v>1849460849.22</v>
      </c>
      <c r="E35" s="12">
        <v>17533986.420000002</v>
      </c>
      <c r="F35" s="12">
        <v>10287800.449999999</v>
      </c>
      <c r="G35" s="26">
        <f t="shared" si="0"/>
        <v>170.43474458138428</v>
      </c>
      <c r="H35" s="26">
        <f t="shared" si="1"/>
        <v>1.0258567267598091</v>
      </c>
      <c r="I35" s="27">
        <f t="shared" si="2"/>
        <v>0.9480593453705638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194864868.56</v>
      </c>
      <c r="F36" s="12">
        <v>189277830.78</v>
      </c>
      <c r="G36" s="26">
        <f t="shared" si="0"/>
        <v>102.95176553797994</v>
      </c>
      <c r="H36" s="26">
        <f t="shared" si="1"/>
        <v>13.889967717837903</v>
      </c>
      <c r="I36" s="27">
        <f t="shared" si="2"/>
        <v>13.889967717837903</v>
      </c>
    </row>
    <row r="37" spans="2:9">
      <c r="B37" s="11" t="s">
        <v>60</v>
      </c>
      <c r="C37" s="12">
        <v>145357488</v>
      </c>
      <c r="D37" s="12">
        <v>145016831</v>
      </c>
      <c r="E37" s="12">
        <v>3694214.75</v>
      </c>
      <c r="F37" s="12">
        <v>5159728.76</v>
      </c>
      <c r="G37" s="26">
        <f t="shared" si="0"/>
        <v>71.597072672479015</v>
      </c>
      <c r="H37" s="26">
        <f t="shared" si="1"/>
        <v>2.5414684863018544</v>
      </c>
      <c r="I37" s="27">
        <f t="shared" si="2"/>
        <v>2.547438614211615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/>
      <c r="G38" s="26"/>
      <c r="H38" s="26">
        <f t="shared" si="1"/>
        <v>0</v>
      </c>
      <c r="I38" s="27">
        <f t="shared" si="2"/>
        <v>0</v>
      </c>
    </row>
    <row r="39" spans="2:9" ht="51.75">
      <c r="B39" s="11" t="s">
        <v>62</v>
      </c>
      <c r="C39" s="12"/>
      <c r="D39" s="12">
        <v>421208.4</v>
      </c>
      <c r="E39" s="12">
        <v>653991.26</v>
      </c>
      <c r="F39" s="12">
        <v>8023.54</v>
      </c>
      <c r="G39" s="26">
        <f t="shared" si="0"/>
        <v>8150.9067070146102</v>
      </c>
      <c r="H39" s="26"/>
      <c r="I39" s="27">
        <f t="shared" si="2"/>
        <v>155.26548378427401</v>
      </c>
    </row>
    <row r="40" spans="2:9" ht="39">
      <c r="B40" s="14" t="s">
        <v>63</v>
      </c>
      <c r="C40" s="15"/>
      <c r="D40" s="15">
        <v>-421208.4</v>
      </c>
      <c r="E40" s="15">
        <v>-567191.62</v>
      </c>
      <c r="F40" s="15">
        <v>-5523722.0700000003</v>
      </c>
      <c r="G40" s="26">
        <f t="shared" si="0"/>
        <v>10.268286724281186</v>
      </c>
      <c r="H40" s="26"/>
      <c r="I40" s="27">
        <f t="shared" si="2"/>
        <v>134.65819295151758</v>
      </c>
    </row>
    <row r="41" spans="2:9" s="7" customFormat="1" ht="14.25">
      <c r="B41" s="32" t="s">
        <v>64</v>
      </c>
      <c r="C41" s="33">
        <v>-37278618.700000003</v>
      </c>
      <c r="D41" s="33">
        <v>-81132253.579999998</v>
      </c>
      <c r="E41" s="33">
        <v>3121634.4</v>
      </c>
      <c r="F41" s="33">
        <v>4775350.1500000004</v>
      </c>
      <c r="G41" s="26">
        <f t="shared" si="0"/>
        <v>65.369748854960918</v>
      </c>
      <c r="H41" s="26">
        <f t="shared" si="1"/>
        <v>-8.37379309872337</v>
      </c>
      <c r="I41" s="27">
        <f t="shared" si="2"/>
        <v>-3.8475874418081215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B2:B3"/>
    <mergeCell ref="C2:D2"/>
    <mergeCell ref="E2:E3"/>
    <mergeCell ref="F2:F3"/>
    <mergeCell ref="G2:G3"/>
    <mergeCell ref="H2:I2"/>
  </mergeCells>
  <pageMargins left="0.98425196850393704" right="0.19685039370078741" top="0.39370078740157483" bottom="0.39370078740157483" header="0.39370078740157483" footer="0.39370078740157483"/>
  <pageSetup paperSize="9" scale="65" fitToWidth="0" fitToHeight="0" orientation="landscape" errors="blank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4">
    <pageSetUpPr autoPageBreaks="0"/>
  </sheetPr>
  <dimension ref="A1:I43"/>
  <sheetViews>
    <sheetView showGridLines="0" showZeros="0" view="pageBreakPreview" topLeftCell="B1" zoomScale="60" zoomScaleNormal="100" workbookViewId="0">
      <pane xSplit="1" topLeftCell="C1" activePane="topRight" state="frozen"/>
      <selection activeCell="B1" sqref="B1"/>
      <selection pane="topRight" activeCell="E41" sqref="E41"/>
    </sheetView>
  </sheetViews>
  <sheetFormatPr defaultRowHeight="15" outlineLevelRow="3"/>
  <cols>
    <col min="1" max="1" width="113.7109375" style="2" hidden="1" customWidth="1"/>
    <col min="2" max="2" width="62.85546875" style="2" customWidth="1"/>
    <col min="3" max="4" width="17.28515625" style="2" bestFit="1" customWidth="1"/>
    <col min="5" max="5" width="15.7109375" style="2" customWidth="1"/>
    <col min="6" max="6" width="17.28515625" style="2" bestFit="1" customWidth="1"/>
    <col min="7" max="7" width="11.7109375" style="2" customWidth="1"/>
    <col min="8" max="8" width="9.28515625" style="2" customWidth="1"/>
    <col min="9" max="9" width="9.7109375" style="2" customWidth="1"/>
    <col min="10" max="255" width="9.140625" style="2"/>
    <col min="256" max="256" width="0" style="2" hidden="1" customWidth="1"/>
    <col min="257" max="257" width="62.85546875" style="2" customWidth="1"/>
    <col min="258" max="259" width="17.28515625" style="2" bestFit="1" customWidth="1"/>
    <col min="260" max="260" width="15.7109375" style="2" customWidth="1"/>
    <col min="261" max="262" width="17.28515625" style="2" bestFit="1" customWidth="1"/>
    <col min="263" max="263" width="15" style="2" customWidth="1"/>
    <col min="264" max="264" width="16.7109375" style="2" customWidth="1"/>
    <col min="265" max="265" width="14.7109375" style="2" customWidth="1"/>
    <col min="266" max="511" width="9.140625" style="2"/>
    <col min="512" max="512" width="0" style="2" hidden="1" customWidth="1"/>
    <col min="513" max="513" width="62.85546875" style="2" customWidth="1"/>
    <col min="514" max="515" width="17.28515625" style="2" bestFit="1" customWidth="1"/>
    <col min="516" max="516" width="15.7109375" style="2" customWidth="1"/>
    <col min="517" max="518" width="17.28515625" style="2" bestFit="1" customWidth="1"/>
    <col min="519" max="519" width="15" style="2" customWidth="1"/>
    <col min="520" max="520" width="16.7109375" style="2" customWidth="1"/>
    <col min="521" max="521" width="14.7109375" style="2" customWidth="1"/>
    <col min="522" max="767" width="9.140625" style="2"/>
    <col min="768" max="768" width="0" style="2" hidden="1" customWidth="1"/>
    <col min="769" max="769" width="62.85546875" style="2" customWidth="1"/>
    <col min="770" max="771" width="17.28515625" style="2" bestFit="1" customWidth="1"/>
    <col min="772" max="772" width="15.7109375" style="2" customWidth="1"/>
    <col min="773" max="774" width="17.28515625" style="2" bestFit="1" customWidth="1"/>
    <col min="775" max="775" width="15" style="2" customWidth="1"/>
    <col min="776" max="776" width="16.7109375" style="2" customWidth="1"/>
    <col min="777" max="777" width="14.7109375" style="2" customWidth="1"/>
    <col min="778" max="1023" width="9.140625" style="2"/>
    <col min="1024" max="1024" width="0" style="2" hidden="1" customWidth="1"/>
    <col min="1025" max="1025" width="62.85546875" style="2" customWidth="1"/>
    <col min="1026" max="1027" width="17.28515625" style="2" bestFit="1" customWidth="1"/>
    <col min="1028" max="1028" width="15.7109375" style="2" customWidth="1"/>
    <col min="1029" max="1030" width="17.28515625" style="2" bestFit="1" customWidth="1"/>
    <col min="1031" max="1031" width="15" style="2" customWidth="1"/>
    <col min="1032" max="1032" width="16.7109375" style="2" customWidth="1"/>
    <col min="1033" max="1033" width="14.7109375" style="2" customWidth="1"/>
    <col min="1034" max="1279" width="9.140625" style="2"/>
    <col min="1280" max="1280" width="0" style="2" hidden="1" customWidth="1"/>
    <col min="1281" max="1281" width="62.85546875" style="2" customWidth="1"/>
    <col min="1282" max="1283" width="17.28515625" style="2" bestFit="1" customWidth="1"/>
    <col min="1284" max="1284" width="15.7109375" style="2" customWidth="1"/>
    <col min="1285" max="1286" width="17.28515625" style="2" bestFit="1" customWidth="1"/>
    <col min="1287" max="1287" width="15" style="2" customWidth="1"/>
    <col min="1288" max="1288" width="16.7109375" style="2" customWidth="1"/>
    <col min="1289" max="1289" width="14.7109375" style="2" customWidth="1"/>
    <col min="1290" max="1535" width="9.140625" style="2"/>
    <col min="1536" max="1536" width="0" style="2" hidden="1" customWidth="1"/>
    <col min="1537" max="1537" width="62.85546875" style="2" customWidth="1"/>
    <col min="1538" max="1539" width="17.28515625" style="2" bestFit="1" customWidth="1"/>
    <col min="1540" max="1540" width="15.7109375" style="2" customWidth="1"/>
    <col min="1541" max="1542" width="17.28515625" style="2" bestFit="1" customWidth="1"/>
    <col min="1543" max="1543" width="15" style="2" customWidth="1"/>
    <col min="1544" max="1544" width="16.7109375" style="2" customWidth="1"/>
    <col min="1545" max="1545" width="14.7109375" style="2" customWidth="1"/>
    <col min="1546" max="1791" width="9.140625" style="2"/>
    <col min="1792" max="1792" width="0" style="2" hidden="1" customWidth="1"/>
    <col min="1793" max="1793" width="62.85546875" style="2" customWidth="1"/>
    <col min="1794" max="1795" width="17.28515625" style="2" bestFit="1" customWidth="1"/>
    <col min="1796" max="1796" width="15.7109375" style="2" customWidth="1"/>
    <col min="1797" max="1798" width="17.28515625" style="2" bestFit="1" customWidth="1"/>
    <col min="1799" max="1799" width="15" style="2" customWidth="1"/>
    <col min="1800" max="1800" width="16.7109375" style="2" customWidth="1"/>
    <col min="1801" max="1801" width="14.7109375" style="2" customWidth="1"/>
    <col min="1802" max="2047" width="9.140625" style="2"/>
    <col min="2048" max="2048" width="0" style="2" hidden="1" customWidth="1"/>
    <col min="2049" max="2049" width="62.85546875" style="2" customWidth="1"/>
    <col min="2050" max="2051" width="17.28515625" style="2" bestFit="1" customWidth="1"/>
    <col min="2052" max="2052" width="15.7109375" style="2" customWidth="1"/>
    <col min="2053" max="2054" width="17.28515625" style="2" bestFit="1" customWidth="1"/>
    <col min="2055" max="2055" width="15" style="2" customWidth="1"/>
    <col min="2056" max="2056" width="16.7109375" style="2" customWidth="1"/>
    <col min="2057" max="2057" width="14.7109375" style="2" customWidth="1"/>
    <col min="2058" max="2303" width="9.140625" style="2"/>
    <col min="2304" max="2304" width="0" style="2" hidden="1" customWidth="1"/>
    <col min="2305" max="2305" width="62.85546875" style="2" customWidth="1"/>
    <col min="2306" max="2307" width="17.28515625" style="2" bestFit="1" customWidth="1"/>
    <col min="2308" max="2308" width="15.7109375" style="2" customWidth="1"/>
    <col min="2309" max="2310" width="17.28515625" style="2" bestFit="1" customWidth="1"/>
    <col min="2311" max="2311" width="15" style="2" customWidth="1"/>
    <col min="2312" max="2312" width="16.7109375" style="2" customWidth="1"/>
    <col min="2313" max="2313" width="14.7109375" style="2" customWidth="1"/>
    <col min="2314" max="2559" width="9.140625" style="2"/>
    <col min="2560" max="2560" width="0" style="2" hidden="1" customWidth="1"/>
    <col min="2561" max="2561" width="62.85546875" style="2" customWidth="1"/>
    <col min="2562" max="2563" width="17.28515625" style="2" bestFit="1" customWidth="1"/>
    <col min="2564" max="2564" width="15.7109375" style="2" customWidth="1"/>
    <col min="2565" max="2566" width="17.28515625" style="2" bestFit="1" customWidth="1"/>
    <col min="2567" max="2567" width="15" style="2" customWidth="1"/>
    <col min="2568" max="2568" width="16.7109375" style="2" customWidth="1"/>
    <col min="2569" max="2569" width="14.7109375" style="2" customWidth="1"/>
    <col min="2570" max="2815" width="9.140625" style="2"/>
    <col min="2816" max="2816" width="0" style="2" hidden="1" customWidth="1"/>
    <col min="2817" max="2817" width="62.85546875" style="2" customWidth="1"/>
    <col min="2818" max="2819" width="17.28515625" style="2" bestFit="1" customWidth="1"/>
    <col min="2820" max="2820" width="15.7109375" style="2" customWidth="1"/>
    <col min="2821" max="2822" width="17.28515625" style="2" bestFit="1" customWidth="1"/>
    <col min="2823" max="2823" width="15" style="2" customWidth="1"/>
    <col min="2824" max="2824" width="16.7109375" style="2" customWidth="1"/>
    <col min="2825" max="2825" width="14.7109375" style="2" customWidth="1"/>
    <col min="2826" max="3071" width="9.140625" style="2"/>
    <col min="3072" max="3072" width="0" style="2" hidden="1" customWidth="1"/>
    <col min="3073" max="3073" width="62.85546875" style="2" customWidth="1"/>
    <col min="3074" max="3075" width="17.28515625" style="2" bestFit="1" customWidth="1"/>
    <col min="3076" max="3076" width="15.7109375" style="2" customWidth="1"/>
    <col min="3077" max="3078" width="17.28515625" style="2" bestFit="1" customWidth="1"/>
    <col min="3079" max="3079" width="15" style="2" customWidth="1"/>
    <col min="3080" max="3080" width="16.7109375" style="2" customWidth="1"/>
    <col min="3081" max="3081" width="14.7109375" style="2" customWidth="1"/>
    <col min="3082" max="3327" width="9.140625" style="2"/>
    <col min="3328" max="3328" width="0" style="2" hidden="1" customWidth="1"/>
    <col min="3329" max="3329" width="62.85546875" style="2" customWidth="1"/>
    <col min="3330" max="3331" width="17.28515625" style="2" bestFit="1" customWidth="1"/>
    <col min="3332" max="3332" width="15.7109375" style="2" customWidth="1"/>
    <col min="3333" max="3334" width="17.28515625" style="2" bestFit="1" customWidth="1"/>
    <col min="3335" max="3335" width="15" style="2" customWidth="1"/>
    <col min="3336" max="3336" width="16.7109375" style="2" customWidth="1"/>
    <col min="3337" max="3337" width="14.7109375" style="2" customWidth="1"/>
    <col min="3338" max="3583" width="9.140625" style="2"/>
    <col min="3584" max="3584" width="0" style="2" hidden="1" customWidth="1"/>
    <col min="3585" max="3585" width="62.85546875" style="2" customWidth="1"/>
    <col min="3586" max="3587" width="17.28515625" style="2" bestFit="1" customWidth="1"/>
    <col min="3588" max="3588" width="15.7109375" style="2" customWidth="1"/>
    <col min="3589" max="3590" width="17.28515625" style="2" bestFit="1" customWidth="1"/>
    <col min="3591" max="3591" width="15" style="2" customWidth="1"/>
    <col min="3592" max="3592" width="16.7109375" style="2" customWidth="1"/>
    <col min="3593" max="3593" width="14.7109375" style="2" customWidth="1"/>
    <col min="3594" max="3839" width="9.140625" style="2"/>
    <col min="3840" max="3840" width="0" style="2" hidden="1" customWidth="1"/>
    <col min="3841" max="3841" width="62.85546875" style="2" customWidth="1"/>
    <col min="3842" max="3843" width="17.28515625" style="2" bestFit="1" customWidth="1"/>
    <col min="3844" max="3844" width="15.7109375" style="2" customWidth="1"/>
    <col min="3845" max="3846" width="17.28515625" style="2" bestFit="1" customWidth="1"/>
    <col min="3847" max="3847" width="15" style="2" customWidth="1"/>
    <col min="3848" max="3848" width="16.7109375" style="2" customWidth="1"/>
    <col min="3849" max="3849" width="14.7109375" style="2" customWidth="1"/>
    <col min="3850" max="4095" width="9.140625" style="2"/>
    <col min="4096" max="4096" width="0" style="2" hidden="1" customWidth="1"/>
    <col min="4097" max="4097" width="62.85546875" style="2" customWidth="1"/>
    <col min="4098" max="4099" width="17.28515625" style="2" bestFit="1" customWidth="1"/>
    <col min="4100" max="4100" width="15.7109375" style="2" customWidth="1"/>
    <col min="4101" max="4102" width="17.28515625" style="2" bestFit="1" customWidth="1"/>
    <col min="4103" max="4103" width="15" style="2" customWidth="1"/>
    <col min="4104" max="4104" width="16.7109375" style="2" customWidth="1"/>
    <col min="4105" max="4105" width="14.7109375" style="2" customWidth="1"/>
    <col min="4106" max="4351" width="9.140625" style="2"/>
    <col min="4352" max="4352" width="0" style="2" hidden="1" customWidth="1"/>
    <col min="4353" max="4353" width="62.85546875" style="2" customWidth="1"/>
    <col min="4354" max="4355" width="17.28515625" style="2" bestFit="1" customWidth="1"/>
    <col min="4356" max="4356" width="15.7109375" style="2" customWidth="1"/>
    <col min="4357" max="4358" width="17.28515625" style="2" bestFit="1" customWidth="1"/>
    <col min="4359" max="4359" width="15" style="2" customWidth="1"/>
    <col min="4360" max="4360" width="16.7109375" style="2" customWidth="1"/>
    <col min="4361" max="4361" width="14.7109375" style="2" customWidth="1"/>
    <col min="4362" max="4607" width="9.140625" style="2"/>
    <col min="4608" max="4608" width="0" style="2" hidden="1" customWidth="1"/>
    <col min="4609" max="4609" width="62.85546875" style="2" customWidth="1"/>
    <col min="4610" max="4611" width="17.28515625" style="2" bestFit="1" customWidth="1"/>
    <col min="4612" max="4612" width="15.7109375" style="2" customWidth="1"/>
    <col min="4613" max="4614" width="17.28515625" style="2" bestFit="1" customWidth="1"/>
    <col min="4615" max="4615" width="15" style="2" customWidth="1"/>
    <col min="4616" max="4616" width="16.7109375" style="2" customWidth="1"/>
    <col min="4617" max="4617" width="14.7109375" style="2" customWidth="1"/>
    <col min="4618" max="4863" width="9.140625" style="2"/>
    <col min="4864" max="4864" width="0" style="2" hidden="1" customWidth="1"/>
    <col min="4865" max="4865" width="62.85546875" style="2" customWidth="1"/>
    <col min="4866" max="4867" width="17.28515625" style="2" bestFit="1" customWidth="1"/>
    <col min="4868" max="4868" width="15.7109375" style="2" customWidth="1"/>
    <col min="4869" max="4870" width="17.28515625" style="2" bestFit="1" customWidth="1"/>
    <col min="4871" max="4871" width="15" style="2" customWidth="1"/>
    <col min="4872" max="4872" width="16.7109375" style="2" customWidth="1"/>
    <col min="4873" max="4873" width="14.7109375" style="2" customWidth="1"/>
    <col min="4874" max="5119" width="9.140625" style="2"/>
    <col min="5120" max="5120" width="0" style="2" hidden="1" customWidth="1"/>
    <col min="5121" max="5121" width="62.85546875" style="2" customWidth="1"/>
    <col min="5122" max="5123" width="17.28515625" style="2" bestFit="1" customWidth="1"/>
    <col min="5124" max="5124" width="15.7109375" style="2" customWidth="1"/>
    <col min="5125" max="5126" width="17.28515625" style="2" bestFit="1" customWidth="1"/>
    <col min="5127" max="5127" width="15" style="2" customWidth="1"/>
    <col min="5128" max="5128" width="16.7109375" style="2" customWidth="1"/>
    <col min="5129" max="5129" width="14.7109375" style="2" customWidth="1"/>
    <col min="5130" max="5375" width="9.140625" style="2"/>
    <col min="5376" max="5376" width="0" style="2" hidden="1" customWidth="1"/>
    <col min="5377" max="5377" width="62.85546875" style="2" customWidth="1"/>
    <col min="5378" max="5379" width="17.28515625" style="2" bestFit="1" customWidth="1"/>
    <col min="5380" max="5380" width="15.7109375" style="2" customWidth="1"/>
    <col min="5381" max="5382" width="17.28515625" style="2" bestFit="1" customWidth="1"/>
    <col min="5383" max="5383" width="15" style="2" customWidth="1"/>
    <col min="5384" max="5384" width="16.7109375" style="2" customWidth="1"/>
    <col min="5385" max="5385" width="14.7109375" style="2" customWidth="1"/>
    <col min="5386" max="5631" width="9.140625" style="2"/>
    <col min="5632" max="5632" width="0" style="2" hidden="1" customWidth="1"/>
    <col min="5633" max="5633" width="62.85546875" style="2" customWidth="1"/>
    <col min="5634" max="5635" width="17.28515625" style="2" bestFit="1" customWidth="1"/>
    <col min="5636" max="5636" width="15.7109375" style="2" customWidth="1"/>
    <col min="5637" max="5638" width="17.28515625" style="2" bestFit="1" customWidth="1"/>
    <col min="5639" max="5639" width="15" style="2" customWidth="1"/>
    <col min="5640" max="5640" width="16.7109375" style="2" customWidth="1"/>
    <col min="5641" max="5641" width="14.7109375" style="2" customWidth="1"/>
    <col min="5642" max="5887" width="9.140625" style="2"/>
    <col min="5888" max="5888" width="0" style="2" hidden="1" customWidth="1"/>
    <col min="5889" max="5889" width="62.85546875" style="2" customWidth="1"/>
    <col min="5890" max="5891" width="17.28515625" style="2" bestFit="1" customWidth="1"/>
    <col min="5892" max="5892" width="15.7109375" style="2" customWidth="1"/>
    <col min="5893" max="5894" width="17.28515625" style="2" bestFit="1" customWidth="1"/>
    <col min="5895" max="5895" width="15" style="2" customWidth="1"/>
    <col min="5896" max="5896" width="16.7109375" style="2" customWidth="1"/>
    <col min="5897" max="5897" width="14.7109375" style="2" customWidth="1"/>
    <col min="5898" max="6143" width="9.140625" style="2"/>
    <col min="6144" max="6144" width="0" style="2" hidden="1" customWidth="1"/>
    <col min="6145" max="6145" width="62.85546875" style="2" customWidth="1"/>
    <col min="6146" max="6147" width="17.28515625" style="2" bestFit="1" customWidth="1"/>
    <col min="6148" max="6148" width="15.7109375" style="2" customWidth="1"/>
    <col min="6149" max="6150" width="17.28515625" style="2" bestFit="1" customWidth="1"/>
    <col min="6151" max="6151" width="15" style="2" customWidth="1"/>
    <col min="6152" max="6152" width="16.7109375" style="2" customWidth="1"/>
    <col min="6153" max="6153" width="14.7109375" style="2" customWidth="1"/>
    <col min="6154" max="6399" width="9.140625" style="2"/>
    <col min="6400" max="6400" width="0" style="2" hidden="1" customWidth="1"/>
    <col min="6401" max="6401" width="62.85546875" style="2" customWidth="1"/>
    <col min="6402" max="6403" width="17.28515625" style="2" bestFit="1" customWidth="1"/>
    <col min="6404" max="6404" width="15.7109375" style="2" customWidth="1"/>
    <col min="6405" max="6406" width="17.28515625" style="2" bestFit="1" customWidth="1"/>
    <col min="6407" max="6407" width="15" style="2" customWidth="1"/>
    <col min="6408" max="6408" width="16.7109375" style="2" customWidth="1"/>
    <col min="6409" max="6409" width="14.7109375" style="2" customWidth="1"/>
    <col min="6410" max="6655" width="9.140625" style="2"/>
    <col min="6656" max="6656" width="0" style="2" hidden="1" customWidth="1"/>
    <col min="6657" max="6657" width="62.85546875" style="2" customWidth="1"/>
    <col min="6658" max="6659" width="17.28515625" style="2" bestFit="1" customWidth="1"/>
    <col min="6660" max="6660" width="15.7109375" style="2" customWidth="1"/>
    <col min="6661" max="6662" width="17.28515625" style="2" bestFit="1" customWidth="1"/>
    <col min="6663" max="6663" width="15" style="2" customWidth="1"/>
    <col min="6664" max="6664" width="16.7109375" style="2" customWidth="1"/>
    <col min="6665" max="6665" width="14.7109375" style="2" customWidth="1"/>
    <col min="6666" max="6911" width="9.140625" style="2"/>
    <col min="6912" max="6912" width="0" style="2" hidden="1" customWidth="1"/>
    <col min="6913" max="6913" width="62.85546875" style="2" customWidth="1"/>
    <col min="6914" max="6915" width="17.28515625" style="2" bestFit="1" customWidth="1"/>
    <col min="6916" max="6916" width="15.7109375" style="2" customWidth="1"/>
    <col min="6917" max="6918" width="17.28515625" style="2" bestFit="1" customWidth="1"/>
    <col min="6919" max="6919" width="15" style="2" customWidth="1"/>
    <col min="6920" max="6920" width="16.7109375" style="2" customWidth="1"/>
    <col min="6921" max="6921" width="14.7109375" style="2" customWidth="1"/>
    <col min="6922" max="7167" width="9.140625" style="2"/>
    <col min="7168" max="7168" width="0" style="2" hidden="1" customWidth="1"/>
    <col min="7169" max="7169" width="62.85546875" style="2" customWidth="1"/>
    <col min="7170" max="7171" width="17.28515625" style="2" bestFit="1" customWidth="1"/>
    <col min="7172" max="7172" width="15.7109375" style="2" customWidth="1"/>
    <col min="7173" max="7174" width="17.28515625" style="2" bestFit="1" customWidth="1"/>
    <col min="7175" max="7175" width="15" style="2" customWidth="1"/>
    <col min="7176" max="7176" width="16.7109375" style="2" customWidth="1"/>
    <col min="7177" max="7177" width="14.7109375" style="2" customWidth="1"/>
    <col min="7178" max="7423" width="9.140625" style="2"/>
    <col min="7424" max="7424" width="0" style="2" hidden="1" customWidth="1"/>
    <col min="7425" max="7425" width="62.85546875" style="2" customWidth="1"/>
    <col min="7426" max="7427" width="17.28515625" style="2" bestFit="1" customWidth="1"/>
    <col min="7428" max="7428" width="15.7109375" style="2" customWidth="1"/>
    <col min="7429" max="7430" width="17.28515625" style="2" bestFit="1" customWidth="1"/>
    <col min="7431" max="7431" width="15" style="2" customWidth="1"/>
    <col min="7432" max="7432" width="16.7109375" style="2" customWidth="1"/>
    <col min="7433" max="7433" width="14.7109375" style="2" customWidth="1"/>
    <col min="7434" max="7679" width="9.140625" style="2"/>
    <col min="7680" max="7680" width="0" style="2" hidden="1" customWidth="1"/>
    <col min="7681" max="7681" width="62.85546875" style="2" customWidth="1"/>
    <col min="7682" max="7683" width="17.28515625" style="2" bestFit="1" customWidth="1"/>
    <col min="7684" max="7684" width="15.7109375" style="2" customWidth="1"/>
    <col min="7685" max="7686" width="17.28515625" style="2" bestFit="1" customWidth="1"/>
    <col min="7687" max="7687" width="15" style="2" customWidth="1"/>
    <col min="7688" max="7688" width="16.7109375" style="2" customWidth="1"/>
    <col min="7689" max="7689" width="14.7109375" style="2" customWidth="1"/>
    <col min="7690" max="7935" width="9.140625" style="2"/>
    <col min="7936" max="7936" width="0" style="2" hidden="1" customWidth="1"/>
    <col min="7937" max="7937" width="62.85546875" style="2" customWidth="1"/>
    <col min="7938" max="7939" width="17.28515625" style="2" bestFit="1" customWidth="1"/>
    <col min="7940" max="7940" width="15.7109375" style="2" customWidth="1"/>
    <col min="7941" max="7942" width="17.28515625" style="2" bestFit="1" customWidth="1"/>
    <col min="7943" max="7943" width="15" style="2" customWidth="1"/>
    <col min="7944" max="7944" width="16.7109375" style="2" customWidth="1"/>
    <col min="7945" max="7945" width="14.7109375" style="2" customWidth="1"/>
    <col min="7946" max="8191" width="9.140625" style="2"/>
    <col min="8192" max="8192" width="0" style="2" hidden="1" customWidth="1"/>
    <col min="8193" max="8193" width="62.85546875" style="2" customWidth="1"/>
    <col min="8194" max="8195" width="17.28515625" style="2" bestFit="1" customWidth="1"/>
    <col min="8196" max="8196" width="15.7109375" style="2" customWidth="1"/>
    <col min="8197" max="8198" width="17.28515625" style="2" bestFit="1" customWidth="1"/>
    <col min="8199" max="8199" width="15" style="2" customWidth="1"/>
    <col min="8200" max="8200" width="16.7109375" style="2" customWidth="1"/>
    <col min="8201" max="8201" width="14.7109375" style="2" customWidth="1"/>
    <col min="8202" max="8447" width="9.140625" style="2"/>
    <col min="8448" max="8448" width="0" style="2" hidden="1" customWidth="1"/>
    <col min="8449" max="8449" width="62.85546875" style="2" customWidth="1"/>
    <col min="8450" max="8451" width="17.28515625" style="2" bestFit="1" customWidth="1"/>
    <col min="8452" max="8452" width="15.7109375" style="2" customWidth="1"/>
    <col min="8453" max="8454" width="17.28515625" style="2" bestFit="1" customWidth="1"/>
    <col min="8455" max="8455" width="15" style="2" customWidth="1"/>
    <col min="8456" max="8456" width="16.7109375" style="2" customWidth="1"/>
    <col min="8457" max="8457" width="14.7109375" style="2" customWidth="1"/>
    <col min="8458" max="8703" width="9.140625" style="2"/>
    <col min="8704" max="8704" width="0" style="2" hidden="1" customWidth="1"/>
    <col min="8705" max="8705" width="62.85546875" style="2" customWidth="1"/>
    <col min="8706" max="8707" width="17.28515625" style="2" bestFit="1" customWidth="1"/>
    <col min="8708" max="8708" width="15.7109375" style="2" customWidth="1"/>
    <col min="8709" max="8710" width="17.28515625" style="2" bestFit="1" customWidth="1"/>
    <col min="8711" max="8711" width="15" style="2" customWidth="1"/>
    <col min="8712" max="8712" width="16.7109375" style="2" customWidth="1"/>
    <col min="8713" max="8713" width="14.7109375" style="2" customWidth="1"/>
    <col min="8714" max="8959" width="9.140625" style="2"/>
    <col min="8960" max="8960" width="0" style="2" hidden="1" customWidth="1"/>
    <col min="8961" max="8961" width="62.85546875" style="2" customWidth="1"/>
    <col min="8962" max="8963" width="17.28515625" style="2" bestFit="1" customWidth="1"/>
    <col min="8964" max="8964" width="15.7109375" style="2" customWidth="1"/>
    <col min="8965" max="8966" width="17.28515625" style="2" bestFit="1" customWidth="1"/>
    <col min="8967" max="8967" width="15" style="2" customWidth="1"/>
    <col min="8968" max="8968" width="16.7109375" style="2" customWidth="1"/>
    <col min="8969" max="8969" width="14.7109375" style="2" customWidth="1"/>
    <col min="8970" max="9215" width="9.140625" style="2"/>
    <col min="9216" max="9216" width="0" style="2" hidden="1" customWidth="1"/>
    <col min="9217" max="9217" width="62.85546875" style="2" customWidth="1"/>
    <col min="9218" max="9219" width="17.28515625" style="2" bestFit="1" customWidth="1"/>
    <col min="9220" max="9220" width="15.7109375" style="2" customWidth="1"/>
    <col min="9221" max="9222" width="17.28515625" style="2" bestFit="1" customWidth="1"/>
    <col min="9223" max="9223" width="15" style="2" customWidth="1"/>
    <col min="9224" max="9224" width="16.7109375" style="2" customWidth="1"/>
    <col min="9225" max="9225" width="14.7109375" style="2" customWidth="1"/>
    <col min="9226" max="9471" width="9.140625" style="2"/>
    <col min="9472" max="9472" width="0" style="2" hidden="1" customWidth="1"/>
    <col min="9473" max="9473" width="62.85546875" style="2" customWidth="1"/>
    <col min="9474" max="9475" width="17.28515625" style="2" bestFit="1" customWidth="1"/>
    <col min="9476" max="9476" width="15.7109375" style="2" customWidth="1"/>
    <col min="9477" max="9478" width="17.28515625" style="2" bestFit="1" customWidth="1"/>
    <col min="9479" max="9479" width="15" style="2" customWidth="1"/>
    <col min="9480" max="9480" width="16.7109375" style="2" customWidth="1"/>
    <col min="9481" max="9481" width="14.7109375" style="2" customWidth="1"/>
    <col min="9482" max="9727" width="9.140625" style="2"/>
    <col min="9728" max="9728" width="0" style="2" hidden="1" customWidth="1"/>
    <col min="9729" max="9729" width="62.85546875" style="2" customWidth="1"/>
    <col min="9730" max="9731" width="17.28515625" style="2" bestFit="1" customWidth="1"/>
    <col min="9732" max="9732" width="15.7109375" style="2" customWidth="1"/>
    <col min="9733" max="9734" width="17.28515625" style="2" bestFit="1" customWidth="1"/>
    <col min="9735" max="9735" width="15" style="2" customWidth="1"/>
    <col min="9736" max="9736" width="16.7109375" style="2" customWidth="1"/>
    <col min="9737" max="9737" width="14.7109375" style="2" customWidth="1"/>
    <col min="9738" max="9983" width="9.140625" style="2"/>
    <col min="9984" max="9984" width="0" style="2" hidden="1" customWidth="1"/>
    <col min="9985" max="9985" width="62.85546875" style="2" customWidth="1"/>
    <col min="9986" max="9987" width="17.28515625" style="2" bestFit="1" customWidth="1"/>
    <col min="9988" max="9988" width="15.7109375" style="2" customWidth="1"/>
    <col min="9989" max="9990" width="17.28515625" style="2" bestFit="1" customWidth="1"/>
    <col min="9991" max="9991" width="15" style="2" customWidth="1"/>
    <col min="9992" max="9992" width="16.7109375" style="2" customWidth="1"/>
    <col min="9993" max="9993" width="14.7109375" style="2" customWidth="1"/>
    <col min="9994" max="10239" width="9.140625" style="2"/>
    <col min="10240" max="10240" width="0" style="2" hidden="1" customWidth="1"/>
    <col min="10241" max="10241" width="62.85546875" style="2" customWidth="1"/>
    <col min="10242" max="10243" width="17.28515625" style="2" bestFit="1" customWidth="1"/>
    <col min="10244" max="10244" width="15.7109375" style="2" customWidth="1"/>
    <col min="10245" max="10246" width="17.28515625" style="2" bestFit="1" customWidth="1"/>
    <col min="10247" max="10247" width="15" style="2" customWidth="1"/>
    <col min="10248" max="10248" width="16.7109375" style="2" customWidth="1"/>
    <col min="10249" max="10249" width="14.7109375" style="2" customWidth="1"/>
    <col min="10250" max="10495" width="9.140625" style="2"/>
    <col min="10496" max="10496" width="0" style="2" hidden="1" customWidth="1"/>
    <col min="10497" max="10497" width="62.85546875" style="2" customWidth="1"/>
    <col min="10498" max="10499" width="17.28515625" style="2" bestFit="1" customWidth="1"/>
    <col min="10500" max="10500" width="15.7109375" style="2" customWidth="1"/>
    <col min="10501" max="10502" width="17.28515625" style="2" bestFit="1" customWidth="1"/>
    <col min="10503" max="10503" width="15" style="2" customWidth="1"/>
    <col min="10504" max="10504" width="16.7109375" style="2" customWidth="1"/>
    <col min="10505" max="10505" width="14.7109375" style="2" customWidth="1"/>
    <col min="10506" max="10751" width="9.140625" style="2"/>
    <col min="10752" max="10752" width="0" style="2" hidden="1" customWidth="1"/>
    <col min="10753" max="10753" width="62.85546875" style="2" customWidth="1"/>
    <col min="10754" max="10755" width="17.28515625" style="2" bestFit="1" customWidth="1"/>
    <col min="10756" max="10756" width="15.7109375" style="2" customWidth="1"/>
    <col min="10757" max="10758" width="17.28515625" style="2" bestFit="1" customWidth="1"/>
    <col min="10759" max="10759" width="15" style="2" customWidth="1"/>
    <col min="10760" max="10760" width="16.7109375" style="2" customWidth="1"/>
    <col min="10761" max="10761" width="14.7109375" style="2" customWidth="1"/>
    <col min="10762" max="11007" width="9.140625" style="2"/>
    <col min="11008" max="11008" width="0" style="2" hidden="1" customWidth="1"/>
    <col min="11009" max="11009" width="62.85546875" style="2" customWidth="1"/>
    <col min="11010" max="11011" width="17.28515625" style="2" bestFit="1" customWidth="1"/>
    <col min="11012" max="11012" width="15.7109375" style="2" customWidth="1"/>
    <col min="11013" max="11014" width="17.28515625" style="2" bestFit="1" customWidth="1"/>
    <col min="11015" max="11015" width="15" style="2" customWidth="1"/>
    <col min="11016" max="11016" width="16.7109375" style="2" customWidth="1"/>
    <col min="11017" max="11017" width="14.7109375" style="2" customWidth="1"/>
    <col min="11018" max="11263" width="9.140625" style="2"/>
    <col min="11264" max="11264" width="0" style="2" hidden="1" customWidth="1"/>
    <col min="11265" max="11265" width="62.85546875" style="2" customWidth="1"/>
    <col min="11266" max="11267" width="17.28515625" style="2" bestFit="1" customWidth="1"/>
    <col min="11268" max="11268" width="15.7109375" style="2" customWidth="1"/>
    <col min="11269" max="11270" width="17.28515625" style="2" bestFit="1" customWidth="1"/>
    <col min="11271" max="11271" width="15" style="2" customWidth="1"/>
    <col min="11272" max="11272" width="16.7109375" style="2" customWidth="1"/>
    <col min="11273" max="11273" width="14.7109375" style="2" customWidth="1"/>
    <col min="11274" max="11519" width="9.140625" style="2"/>
    <col min="11520" max="11520" width="0" style="2" hidden="1" customWidth="1"/>
    <col min="11521" max="11521" width="62.85546875" style="2" customWidth="1"/>
    <col min="11522" max="11523" width="17.28515625" style="2" bestFit="1" customWidth="1"/>
    <col min="11524" max="11524" width="15.7109375" style="2" customWidth="1"/>
    <col min="11525" max="11526" width="17.28515625" style="2" bestFit="1" customWidth="1"/>
    <col min="11527" max="11527" width="15" style="2" customWidth="1"/>
    <col min="11528" max="11528" width="16.7109375" style="2" customWidth="1"/>
    <col min="11529" max="11529" width="14.7109375" style="2" customWidth="1"/>
    <col min="11530" max="11775" width="9.140625" style="2"/>
    <col min="11776" max="11776" width="0" style="2" hidden="1" customWidth="1"/>
    <col min="11777" max="11777" width="62.85546875" style="2" customWidth="1"/>
    <col min="11778" max="11779" width="17.28515625" style="2" bestFit="1" customWidth="1"/>
    <col min="11780" max="11780" width="15.7109375" style="2" customWidth="1"/>
    <col min="11781" max="11782" width="17.28515625" style="2" bestFit="1" customWidth="1"/>
    <col min="11783" max="11783" width="15" style="2" customWidth="1"/>
    <col min="11784" max="11784" width="16.7109375" style="2" customWidth="1"/>
    <col min="11785" max="11785" width="14.7109375" style="2" customWidth="1"/>
    <col min="11786" max="12031" width="9.140625" style="2"/>
    <col min="12032" max="12032" width="0" style="2" hidden="1" customWidth="1"/>
    <col min="12033" max="12033" width="62.85546875" style="2" customWidth="1"/>
    <col min="12034" max="12035" width="17.28515625" style="2" bestFit="1" customWidth="1"/>
    <col min="12036" max="12036" width="15.7109375" style="2" customWidth="1"/>
    <col min="12037" max="12038" width="17.28515625" style="2" bestFit="1" customWidth="1"/>
    <col min="12039" max="12039" width="15" style="2" customWidth="1"/>
    <col min="12040" max="12040" width="16.7109375" style="2" customWidth="1"/>
    <col min="12041" max="12041" width="14.7109375" style="2" customWidth="1"/>
    <col min="12042" max="12287" width="9.140625" style="2"/>
    <col min="12288" max="12288" width="0" style="2" hidden="1" customWidth="1"/>
    <col min="12289" max="12289" width="62.85546875" style="2" customWidth="1"/>
    <col min="12290" max="12291" width="17.28515625" style="2" bestFit="1" customWidth="1"/>
    <col min="12292" max="12292" width="15.7109375" style="2" customWidth="1"/>
    <col min="12293" max="12294" width="17.28515625" style="2" bestFit="1" customWidth="1"/>
    <col min="12295" max="12295" width="15" style="2" customWidth="1"/>
    <col min="12296" max="12296" width="16.7109375" style="2" customWidth="1"/>
    <col min="12297" max="12297" width="14.7109375" style="2" customWidth="1"/>
    <col min="12298" max="12543" width="9.140625" style="2"/>
    <col min="12544" max="12544" width="0" style="2" hidden="1" customWidth="1"/>
    <col min="12545" max="12545" width="62.85546875" style="2" customWidth="1"/>
    <col min="12546" max="12547" width="17.28515625" style="2" bestFit="1" customWidth="1"/>
    <col min="12548" max="12548" width="15.7109375" style="2" customWidth="1"/>
    <col min="12549" max="12550" width="17.28515625" style="2" bestFit="1" customWidth="1"/>
    <col min="12551" max="12551" width="15" style="2" customWidth="1"/>
    <col min="12552" max="12552" width="16.7109375" style="2" customWidth="1"/>
    <col min="12553" max="12553" width="14.7109375" style="2" customWidth="1"/>
    <col min="12554" max="12799" width="9.140625" style="2"/>
    <col min="12800" max="12800" width="0" style="2" hidden="1" customWidth="1"/>
    <col min="12801" max="12801" width="62.85546875" style="2" customWidth="1"/>
    <col min="12802" max="12803" width="17.28515625" style="2" bestFit="1" customWidth="1"/>
    <col min="12804" max="12804" width="15.7109375" style="2" customWidth="1"/>
    <col min="12805" max="12806" width="17.28515625" style="2" bestFit="1" customWidth="1"/>
    <col min="12807" max="12807" width="15" style="2" customWidth="1"/>
    <col min="12808" max="12808" width="16.7109375" style="2" customWidth="1"/>
    <col min="12809" max="12809" width="14.7109375" style="2" customWidth="1"/>
    <col min="12810" max="13055" width="9.140625" style="2"/>
    <col min="13056" max="13056" width="0" style="2" hidden="1" customWidth="1"/>
    <col min="13057" max="13057" width="62.85546875" style="2" customWidth="1"/>
    <col min="13058" max="13059" width="17.28515625" style="2" bestFit="1" customWidth="1"/>
    <col min="13060" max="13060" width="15.7109375" style="2" customWidth="1"/>
    <col min="13061" max="13062" width="17.28515625" style="2" bestFit="1" customWidth="1"/>
    <col min="13063" max="13063" width="15" style="2" customWidth="1"/>
    <col min="13064" max="13064" width="16.7109375" style="2" customWidth="1"/>
    <col min="13065" max="13065" width="14.7109375" style="2" customWidth="1"/>
    <col min="13066" max="13311" width="9.140625" style="2"/>
    <col min="13312" max="13312" width="0" style="2" hidden="1" customWidth="1"/>
    <col min="13313" max="13313" width="62.85546875" style="2" customWidth="1"/>
    <col min="13314" max="13315" width="17.28515625" style="2" bestFit="1" customWidth="1"/>
    <col min="13316" max="13316" width="15.7109375" style="2" customWidth="1"/>
    <col min="13317" max="13318" width="17.28515625" style="2" bestFit="1" customWidth="1"/>
    <col min="13319" max="13319" width="15" style="2" customWidth="1"/>
    <col min="13320" max="13320" width="16.7109375" style="2" customWidth="1"/>
    <col min="13321" max="13321" width="14.7109375" style="2" customWidth="1"/>
    <col min="13322" max="13567" width="9.140625" style="2"/>
    <col min="13568" max="13568" width="0" style="2" hidden="1" customWidth="1"/>
    <col min="13569" max="13569" width="62.85546875" style="2" customWidth="1"/>
    <col min="13570" max="13571" width="17.28515625" style="2" bestFit="1" customWidth="1"/>
    <col min="13572" max="13572" width="15.7109375" style="2" customWidth="1"/>
    <col min="13573" max="13574" width="17.28515625" style="2" bestFit="1" customWidth="1"/>
    <col min="13575" max="13575" width="15" style="2" customWidth="1"/>
    <col min="13576" max="13576" width="16.7109375" style="2" customWidth="1"/>
    <col min="13577" max="13577" width="14.7109375" style="2" customWidth="1"/>
    <col min="13578" max="13823" width="9.140625" style="2"/>
    <col min="13824" max="13824" width="0" style="2" hidden="1" customWidth="1"/>
    <col min="13825" max="13825" width="62.85546875" style="2" customWidth="1"/>
    <col min="13826" max="13827" width="17.28515625" style="2" bestFit="1" customWidth="1"/>
    <col min="13828" max="13828" width="15.7109375" style="2" customWidth="1"/>
    <col min="13829" max="13830" width="17.28515625" style="2" bestFit="1" customWidth="1"/>
    <col min="13831" max="13831" width="15" style="2" customWidth="1"/>
    <col min="13832" max="13832" width="16.7109375" style="2" customWidth="1"/>
    <col min="13833" max="13833" width="14.7109375" style="2" customWidth="1"/>
    <col min="13834" max="14079" width="9.140625" style="2"/>
    <col min="14080" max="14080" width="0" style="2" hidden="1" customWidth="1"/>
    <col min="14081" max="14081" width="62.85546875" style="2" customWidth="1"/>
    <col min="14082" max="14083" width="17.28515625" style="2" bestFit="1" customWidth="1"/>
    <col min="14084" max="14084" width="15.7109375" style="2" customWidth="1"/>
    <col min="14085" max="14086" width="17.28515625" style="2" bestFit="1" customWidth="1"/>
    <col min="14087" max="14087" width="15" style="2" customWidth="1"/>
    <col min="14088" max="14088" width="16.7109375" style="2" customWidth="1"/>
    <col min="14089" max="14089" width="14.7109375" style="2" customWidth="1"/>
    <col min="14090" max="14335" width="9.140625" style="2"/>
    <col min="14336" max="14336" width="0" style="2" hidden="1" customWidth="1"/>
    <col min="14337" max="14337" width="62.85546875" style="2" customWidth="1"/>
    <col min="14338" max="14339" width="17.28515625" style="2" bestFit="1" customWidth="1"/>
    <col min="14340" max="14340" width="15.7109375" style="2" customWidth="1"/>
    <col min="14341" max="14342" width="17.28515625" style="2" bestFit="1" customWidth="1"/>
    <col min="14343" max="14343" width="15" style="2" customWidth="1"/>
    <col min="14344" max="14344" width="16.7109375" style="2" customWidth="1"/>
    <col min="14345" max="14345" width="14.7109375" style="2" customWidth="1"/>
    <col min="14346" max="14591" width="9.140625" style="2"/>
    <col min="14592" max="14592" width="0" style="2" hidden="1" customWidth="1"/>
    <col min="14593" max="14593" width="62.85546875" style="2" customWidth="1"/>
    <col min="14594" max="14595" width="17.28515625" style="2" bestFit="1" customWidth="1"/>
    <col min="14596" max="14596" width="15.7109375" style="2" customWidth="1"/>
    <col min="14597" max="14598" width="17.28515625" style="2" bestFit="1" customWidth="1"/>
    <col min="14599" max="14599" width="15" style="2" customWidth="1"/>
    <col min="14600" max="14600" width="16.7109375" style="2" customWidth="1"/>
    <col min="14601" max="14601" width="14.7109375" style="2" customWidth="1"/>
    <col min="14602" max="14847" width="9.140625" style="2"/>
    <col min="14848" max="14848" width="0" style="2" hidden="1" customWidth="1"/>
    <col min="14849" max="14849" width="62.85546875" style="2" customWidth="1"/>
    <col min="14850" max="14851" width="17.28515625" style="2" bestFit="1" customWidth="1"/>
    <col min="14852" max="14852" width="15.7109375" style="2" customWidth="1"/>
    <col min="14853" max="14854" width="17.28515625" style="2" bestFit="1" customWidth="1"/>
    <col min="14855" max="14855" width="15" style="2" customWidth="1"/>
    <col min="14856" max="14856" width="16.7109375" style="2" customWidth="1"/>
    <col min="14857" max="14857" width="14.7109375" style="2" customWidth="1"/>
    <col min="14858" max="15103" width="9.140625" style="2"/>
    <col min="15104" max="15104" width="0" style="2" hidden="1" customWidth="1"/>
    <col min="15105" max="15105" width="62.85546875" style="2" customWidth="1"/>
    <col min="15106" max="15107" width="17.28515625" style="2" bestFit="1" customWidth="1"/>
    <col min="15108" max="15108" width="15.7109375" style="2" customWidth="1"/>
    <col min="15109" max="15110" width="17.28515625" style="2" bestFit="1" customWidth="1"/>
    <col min="15111" max="15111" width="15" style="2" customWidth="1"/>
    <col min="15112" max="15112" width="16.7109375" style="2" customWidth="1"/>
    <col min="15113" max="15113" width="14.7109375" style="2" customWidth="1"/>
    <col min="15114" max="15359" width="9.140625" style="2"/>
    <col min="15360" max="15360" width="0" style="2" hidden="1" customWidth="1"/>
    <col min="15361" max="15361" width="62.85546875" style="2" customWidth="1"/>
    <col min="15362" max="15363" width="17.28515625" style="2" bestFit="1" customWidth="1"/>
    <col min="15364" max="15364" width="15.7109375" style="2" customWidth="1"/>
    <col min="15365" max="15366" width="17.28515625" style="2" bestFit="1" customWidth="1"/>
    <col min="15367" max="15367" width="15" style="2" customWidth="1"/>
    <col min="15368" max="15368" width="16.7109375" style="2" customWidth="1"/>
    <col min="15369" max="15369" width="14.7109375" style="2" customWidth="1"/>
    <col min="15370" max="15615" width="9.140625" style="2"/>
    <col min="15616" max="15616" width="0" style="2" hidden="1" customWidth="1"/>
    <col min="15617" max="15617" width="62.85546875" style="2" customWidth="1"/>
    <col min="15618" max="15619" width="17.28515625" style="2" bestFit="1" customWidth="1"/>
    <col min="15620" max="15620" width="15.7109375" style="2" customWidth="1"/>
    <col min="15621" max="15622" width="17.28515625" style="2" bestFit="1" customWidth="1"/>
    <col min="15623" max="15623" width="15" style="2" customWidth="1"/>
    <col min="15624" max="15624" width="16.7109375" style="2" customWidth="1"/>
    <col min="15625" max="15625" width="14.7109375" style="2" customWidth="1"/>
    <col min="15626" max="15871" width="9.140625" style="2"/>
    <col min="15872" max="15872" width="0" style="2" hidden="1" customWidth="1"/>
    <col min="15873" max="15873" width="62.85546875" style="2" customWidth="1"/>
    <col min="15874" max="15875" width="17.28515625" style="2" bestFit="1" customWidth="1"/>
    <col min="15876" max="15876" width="15.7109375" style="2" customWidth="1"/>
    <col min="15877" max="15878" width="17.28515625" style="2" bestFit="1" customWidth="1"/>
    <col min="15879" max="15879" width="15" style="2" customWidth="1"/>
    <col min="15880" max="15880" width="16.7109375" style="2" customWidth="1"/>
    <col min="15881" max="15881" width="14.7109375" style="2" customWidth="1"/>
    <col min="15882" max="16127" width="9.140625" style="2"/>
    <col min="16128" max="16128" width="0" style="2" hidden="1" customWidth="1"/>
    <col min="16129" max="16129" width="62.85546875" style="2" customWidth="1"/>
    <col min="16130" max="16131" width="17.28515625" style="2" bestFit="1" customWidth="1"/>
    <col min="16132" max="16132" width="15.7109375" style="2" customWidth="1"/>
    <col min="16133" max="16134" width="17.28515625" style="2" bestFit="1" customWidth="1"/>
    <col min="16135" max="16135" width="15" style="2" customWidth="1"/>
    <col min="16136" max="16136" width="16.7109375" style="2" customWidth="1"/>
    <col min="16137" max="16137" width="14.7109375" style="2" customWidth="1"/>
    <col min="16138" max="16384" width="9.140625" style="2"/>
  </cols>
  <sheetData>
    <row r="1" spans="1:9" ht="35.25" customHeight="1">
      <c r="A1" s="1" t="s">
        <v>0</v>
      </c>
      <c r="B1" s="96" t="s">
        <v>74</v>
      </c>
      <c r="C1" s="96"/>
      <c r="D1" s="96"/>
      <c r="E1" s="96"/>
      <c r="F1" s="96"/>
      <c r="G1" s="96"/>
      <c r="H1" s="96"/>
      <c r="I1" s="96"/>
    </row>
    <row r="2" spans="1:9" ht="35.25" customHeight="1">
      <c r="A2" s="1"/>
      <c r="B2" s="103" t="s">
        <v>2</v>
      </c>
      <c r="C2" s="105" t="s">
        <v>65</v>
      </c>
      <c r="D2" s="106"/>
      <c r="E2" s="103" t="s">
        <v>68</v>
      </c>
      <c r="F2" s="107" t="s">
        <v>69</v>
      </c>
      <c r="G2" s="107" t="s">
        <v>70</v>
      </c>
      <c r="H2" s="110" t="s">
        <v>71</v>
      </c>
      <c r="I2" s="106"/>
    </row>
    <row r="3" spans="1:9" ht="51" customHeight="1">
      <c r="A3" s="3" t="s">
        <v>1</v>
      </c>
      <c r="B3" s="104"/>
      <c r="C3" s="16" t="s">
        <v>66</v>
      </c>
      <c r="D3" s="16" t="s">
        <v>67</v>
      </c>
      <c r="E3" s="104"/>
      <c r="F3" s="108"/>
      <c r="G3" s="109"/>
      <c r="H3" s="17" t="s">
        <v>72</v>
      </c>
      <c r="I3" s="19" t="s">
        <v>73</v>
      </c>
    </row>
    <row r="4" spans="1:9" s="7" customFormat="1" ht="15" customHeight="1">
      <c r="A4" s="4" t="s">
        <v>3</v>
      </c>
      <c r="B4" s="5" t="s">
        <v>4</v>
      </c>
      <c r="C4" s="6">
        <f>C5+C32</f>
        <v>3816104654.71</v>
      </c>
      <c r="D4" s="6">
        <f>D5+D32</f>
        <v>3815763997.71</v>
      </c>
      <c r="E4" s="6">
        <f>E5+E32</f>
        <v>77396042.799999997</v>
      </c>
      <c r="F4" s="18">
        <f>F5+F32</f>
        <v>92831345.680000007</v>
      </c>
      <c r="G4" s="29">
        <f>E4/F4*100</f>
        <v>83.372746816353143</v>
      </c>
      <c r="H4" s="29">
        <f>E4/C4*100</f>
        <v>2.0281425642893329</v>
      </c>
      <c r="I4" s="30">
        <f>E4/D4*100</f>
        <v>2.0283236291984674</v>
      </c>
    </row>
    <row r="5" spans="1:9" s="7" customFormat="1" ht="15" customHeight="1" outlineLevel="1">
      <c r="A5" s="4" t="s">
        <v>5</v>
      </c>
      <c r="B5" s="5" t="s">
        <v>6</v>
      </c>
      <c r="C5" s="25">
        <f>C6+C20</f>
        <v>521798670.07999998</v>
      </c>
      <c r="D5" s="25">
        <f>D6+D20</f>
        <v>521798670.07999998</v>
      </c>
      <c r="E5" s="25">
        <f>E6+E20</f>
        <v>29834503.830000002</v>
      </c>
      <c r="F5" s="25">
        <f>F6+F20</f>
        <v>26232044.780000001</v>
      </c>
      <c r="G5" s="31">
        <f t="shared" ref="G5:G41" si="0">E5/F5*100</f>
        <v>113.733047043083</v>
      </c>
      <c r="H5" s="31">
        <f t="shared" ref="H5:H41" si="1">E5/C5*100</f>
        <v>5.717627418526364</v>
      </c>
      <c r="I5" s="30">
        <f t="shared" ref="I5:I41" si="2">E5/D5*100</f>
        <v>5.717627418526364</v>
      </c>
    </row>
    <row r="6" spans="1:9" s="7" customFormat="1" ht="15" customHeight="1" outlineLevel="1">
      <c r="A6" s="4"/>
      <c r="B6" s="5" t="s">
        <v>7</v>
      </c>
      <c r="C6" s="25">
        <f>C7+C10+C11+C17+C18+C19</f>
        <v>461365483.07999998</v>
      </c>
      <c r="D6" s="25">
        <f>D7+D10+D11+D17+D18+D19</f>
        <v>461365483.07999998</v>
      </c>
      <c r="E6" s="25">
        <f>E7+E10+E11+E17+E18+E19</f>
        <v>26590485.010000002</v>
      </c>
      <c r="F6" s="25">
        <f>F7+F10+F11+F17+F18+F19</f>
        <v>23052045.75</v>
      </c>
      <c r="G6" s="31">
        <f t="shared" si="0"/>
        <v>115.34978412924588</v>
      </c>
      <c r="H6" s="31">
        <f t="shared" si="1"/>
        <v>5.7634318095246968</v>
      </c>
      <c r="I6" s="30">
        <f t="shared" si="2"/>
        <v>5.7634318095246968</v>
      </c>
    </row>
    <row r="7" spans="1:9" ht="15" customHeight="1" outlineLevel="2">
      <c r="A7" s="8" t="s">
        <v>8</v>
      </c>
      <c r="B7" s="9" t="s">
        <v>9</v>
      </c>
      <c r="C7" s="10">
        <f>C8+C9</f>
        <v>305371351</v>
      </c>
      <c r="D7" s="10">
        <f>D8+D9</f>
        <v>305371351</v>
      </c>
      <c r="E7" s="10">
        <f>E8+E9</f>
        <v>17621341.620000001</v>
      </c>
      <c r="F7" s="10">
        <f>F8+F9</f>
        <v>14053299.360000001</v>
      </c>
      <c r="G7" s="29">
        <f t="shared" si="0"/>
        <v>125.38935639666042</v>
      </c>
      <c r="H7" s="29">
        <f t="shared" si="1"/>
        <v>5.7704632613031208</v>
      </c>
      <c r="I7" s="30">
        <f t="shared" si="2"/>
        <v>5.7704632613031208</v>
      </c>
    </row>
    <row r="8" spans="1:9" ht="15" customHeight="1" outlineLevel="3">
      <c r="A8" s="8" t="s">
        <v>10</v>
      </c>
      <c r="B8" s="9" t="s">
        <v>11</v>
      </c>
      <c r="C8" s="10">
        <v>9031560</v>
      </c>
      <c r="D8" s="10">
        <v>9031560</v>
      </c>
      <c r="E8" s="10">
        <v>528640.80000000005</v>
      </c>
      <c r="F8" s="10">
        <v>348107.63</v>
      </c>
      <c r="G8" s="29">
        <f t="shared" si="0"/>
        <v>151.86130795237094</v>
      </c>
      <c r="H8" s="29">
        <f t="shared" si="1"/>
        <v>5.8532612306179672</v>
      </c>
      <c r="I8" s="30">
        <f t="shared" si="2"/>
        <v>5.8532612306179672</v>
      </c>
    </row>
    <row r="9" spans="1:9" ht="15" customHeight="1" outlineLevel="3">
      <c r="A9" s="8" t="s">
        <v>12</v>
      </c>
      <c r="B9" s="9" t="s">
        <v>13</v>
      </c>
      <c r="C9" s="10">
        <v>296339791</v>
      </c>
      <c r="D9" s="10">
        <v>296339791</v>
      </c>
      <c r="E9" s="10">
        <v>17092700.82</v>
      </c>
      <c r="F9" s="10">
        <v>13705191.73</v>
      </c>
      <c r="G9" s="29">
        <f t="shared" si="0"/>
        <v>124.71697701670898</v>
      </c>
      <c r="H9" s="29">
        <f t="shared" si="1"/>
        <v>5.7679398241864863</v>
      </c>
      <c r="I9" s="30">
        <f t="shared" si="2"/>
        <v>5.7679398241864863</v>
      </c>
    </row>
    <row r="10" spans="1:9" ht="25.5" outlineLevel="2">
      <c r="A10" s="8" t="s">
        <v>14</v>
      </c>
      <c r="B10" s="9" t="s">
        <v>15</v>
      </c>
      <c r="C10" s="10">
        <v>31913377.079999998</v>
      </c>
      <c r="D10" s="10">
        <v>31913377.079999998</v>
      </c>
      <c r="E10" s="10">
        <v>2989129.57</v>
      </c>
      <c r="F10" s="10">
        <v>2233973.94</v>
      </c>
      <c r="G10" s="29">
        <f t="shared" si="0"/>
        <v>133.8032425749783</v>
      </c>
      <c r="H10" s="29">
        <f t="shared" si="1"/>
        <v>9.3663843926855268</v>
      </c>
      <c r="I10" s="30">
        <f t="shared" si="2"/>
        <v>9.3663843926855268</v>
      </c>
    </row>
    <row r="11" spans="1:9" ht="15" customHeight="1" outlineLevel="2">
      <c r="A11" s="8" t="s">
        <v>16</v>
      </c>
      <c r="B11" s="9" t="s">
        <v>17</v>
      </c>
      <c r="C11" s="10">
        <f>C12+C13+C14+C15+C16</f>
        <v>97391016</v>
      </c>
      <c r="D11" s="10">
        <f>D12+D13+D14+D15+D16</f>
        <v>97391016</v>
      </c>
      <c r="E11" s="10">
        <f>E12+E13+E14+E15+E16</f>
        <v>4491365</v>
      </c>
      <c r="F11" s="10">
        <f>F12+F13+F14+F15+F16</f>
        <v>7267114.5999999996</v>
      </c>
      <c r="G11" s="29">
        <f t="shared" si="0"/>
        <v>61.803965496842451</v>
      </c>
      <c r="H11" s="29">
        <f t="shared" si="1"/>
        <v>4.6116830735188143</v>
      </c>
      <c r="I11" s="30">
        <f t="shared" si="2"/>
        <v>4.6116830735188143</v>
      </c>
    </row>
    <row r="12" spans="1:9" ht="25.5" customHeight="1" outlineLevel="3">
      <c r="A12" s="8" t="s">
        <v>18</v>
      </c>
      <c r="B12" s="9" t="s">
        <v>19</v>
      </c>
      <c r="C12" s="10">
        <v>84004570</v>
      </c>
      <c r="D12" s="10">
        <v>84004570</v>
      </c>
      <c r="E12" s="10">
        <v>3239274.81</v>
      </c>
      <c r="F12" s="10">
        <v>2628984.9300000002</v>
      </c>
      <c r="G12" s="29">
        <f t="shared" si="0"/>
        <v>123.21389799674508</v>
      </c>
      <c r="H12" s="29">
        <f t="shared" si="1"/>
        <v>3.8560697471578038</v>
      </c>
      <c r="I12" s="30">
        <f t="shared" si="2"/>
        <v>3.8560697471578038</v>
      </c>
    </row>
    <row r="13" spans="1:9" ht="15" customHeight="1" outlineLevel="3">
      <c r="A13" s="8" t="s">
        <v>20</v>
      </c>
      <c r="B13" s="9" t="s">
        <v>21</v>
      </c>
      <c r="C13" s="10">
        <v>0</v>
      </c>
      <c r="D13" s="10">
        <v>0</v>
      </c>
      <c r="E13" s="10">
        <v>3520.87</v>
      </c>
      <c r="F13" s="10">
        <v>4374567.67</v>
      </c>
      <c r="G13" s="29">
        <f t="shared" si="0"/>
        <v>8.0484981959371538E-2</v>
      </c>
      <c r="H13" s="29"/>
      <c r="I13" s="30"/>
    </row>
    <row r="14" spans="1:9" ht="15" customHeight="1" outlineLevel="3">
      <c r="A14" s="8" t="s">
        <v>22</v>
      </c>
      <c r="B14" s="9" t="s">
        <v>23</v>
      </c>
      <c r="C14" s="10">
        <v>255000</v>
      </c>
      <c r="D14" s="10">
        <v>255000</v>
      </c>
      <c r="E14" s="10">
        <v>1.45</v>
      </c>
      <c r="F14" s="10">
        <v>0</v>
      </c>
      <c r="G14" s="29"/>
      <c r="H14" s="29">
        <f t="shared" si="1"/>
        <v>5.6862745098039218E-4</v>
      </c>
      <c r="I14" s="30">
        <f t="shared" si="2"/>
        <v>5.6862745098039218E-4</v>
      </c>
    </row>
    <row r="15" spans="1:9" ht="15" customHeight="1" outlineLevel="3">
      <c r="A15" s="8" t="s">
        <v>24</v>
      </c>
      <c r="B15" s="9" t="s">
        <v>25</v>
      </c>
      <c r="C15" s="10">
        <v>13131446</v>
      </c>
      <c r="D15" s="10">
        <v>13131446</v>
      </c>
      <c r="E15" s="10">
        <v>1248567.8700000001</v>
      </c>
      <c r="F15" s="10">
        <v>263562</v>
      </c>
      <c r="G15" s="29">
        <f t="shared" si="0"/>
        <v>473.72833337127514</v>
      </c>
      <c r="H15" s="29">
        <f t="shared" si="1"/>
        <v>9.5082283398187837</v>
      </c>
      <c r="I15" s="30">
        <f t="shared" si="2"/>
        <v>9.5082283398187837</v>
      </c>
    </row>
    <row r="16" spans="1:9" ht="15" customHeight="1" outlineLevel="3">
      <c r="A16" s="8"/>
      <c r="B16" s="9" t="s">
        <v>26</v>
      </c>
      <c r="C16" s="10">
        <v>0</v>
      </c>
      <c r="D16" s="10">
        <v>0</v>
      </c>
      <c r="E16" s="10">
        <v>0</v>
      </c>
      <c r="F16" s="10">
        <v>0</v>
      </c>
      <c r="G16" s="29"/>
      <c r="H16" s="29"/>
      <c r="I16" s="30"/>
    </row>
    <row r="17" spans="1:9" ht="15" customHeight="1" outlineLevel="2">
      <c r="A17" s="8" t="s">
        <v>27</v>
      </c>
      <c r="B17" s="9" t="s">
        <v>28</v>
      </c>
      <c r="C17" s="10">
        <v>17352839</v>
      </c>
      <c r="D17" s="10">
        <v>17352839</v>
      </c>
      <c r="E17" s="10">
        <v>902412.43</v>
      </c>
      <c r="F17" s="10">
        <v>-878539.47</v>
      </c>
      <c r="G17" s="29">
        <f t="shared" si="0"/>
        <v>-102.7173463248043</v>
      </c>
      <c r="H17" s="29">
        <f t="shared" si="1"/>
        <v>5.2003734374530879</v>
      </c>
      <c r="I17" s="30">
        <f t="shared" si="2"/>
        <v>5.2003734374530879</v>
      </c>
    </row>
    <row r="18" spans="1:9" ht="15" customHeight="1" outlineLevel="2">
      <c r="A18" s="8" t="s">
        <v>29</v>
      </c>
      <c r="B18" s="9" t="s">
        <v>30</v>
      </c>
      <c r="C18" s="10">
        <v>9336900</v>
      </c>
      <c r="D18" s="10">
        <v>9336900</v>
      </c>
      <c r="E18" s="10">
        <v>584499.59</v>
      </c>
      <c r="F18" s="10">
        <v>376197.32</v>
      </c>
      <c r="G18" s="29">
        <f t="shared" si="0"/>
        <v>155.37048217143067</v>
      </c>
      <c r="H18" s="29">
        <f t="shared" si="1"/>
        <v>6.2601033533613935</v>
      </c>
      <c r="I18" s="30">
        <f t="shared" si="2"/>
        <v>6.2601033533613935</v>
      </c>
    </row>
    <row r="19" spans="1:9" ht="25.5" outlineLevel="2">
      <c r="A19" s="8"/>
      <c r="B19" s="9" t="s">
        <v>31</v>
      </c>
      <c r="C19" s="10"/>
      <c r="D19" s="10"/>
      <c r="E19" s="10">
        <v>1736.8</v>
      </c>
      <c r="F19" s="10"/>
      <c r="G19" s="29"/>
      <c r="H19" s="29"/>
      <c r="I19" s="30"/>
    </row>
    <row r="20" spans="1:9" s="7" customFormat="1" ht="14.25" outlineLevel="2">
      <c r="A20" s="4"/>
      <c r="B20" s="5" t="s">
        <v>32</v>
      </c>
      <c r="C20" s="25">
        <f>C21+C22+C23+C26+C28+C29</f>
        <v>60433187</v>
      </c>
      <c r="D20" s="25">
        <f>D21+D22+D23+D26+D28+D29</f>
        <v>60433187</v>
      </c>
      <c r="E20" s="25">
        <f>E21+E22+E23+E26+E28+E29</f>
        <v>3244018.82</v>
      </c>
      <c r="F20" s="25">
        <f>F21+F22+F23+F26+F28+F29</f>
        <v>3179999.03</v>
      </c>
      <c r="G20" s="31">
        <f t="shared" si="0"/>
        <v>102.01320155748601</v>
      </c>
      <c r="H20" s="31">
        <f t="shared" si="1"/>
        <v>5.3679426504513152</v>
      </c>
      <c r="I20" s="30">
        <f t="shared" si="2"/>
        <v>5.3679426504513152</v>
      </c>
    </row>
    <row r="21" spans="1:9" ht="25.5" outlineLevel="2">
      <c r="A21" s="8" t="s">
        <v>33</v>
      </c>
      <c r="B21" s="9" t="s">
        <v>34</v>
      </c>
      <c r="C21" s="10">
        <v>18234355</v>
      </c>
      <c r="D21" s="10">
        <v>18234355</v>
      </c>
      <c r="E21" s="10">
        <v>1372914.89</v>
      </c>
      <c r="F21" s="10">
        <v>235732.84</v>
      </c>
      <c r="G21" s="29">
        <f t="shared" si="0"/>
        <v>582.40289727981894</v>
      </c>
      <c r="H21" s="29">
        <f t="shared" si="1"/>
        <v>7.5292758641586159</v>
      </c>
      <c r="I21" s="30">
        <f t="shared" si="2"/>
        <v>7.5292758641586159</v>
      </c>
    </row>
    <row r="22" spans="1:9" outlineLevel="2">
      <c r="A22" s="8" t="s">
        <v>35</v>
      </c>
      <c r="B22" s="9" t="s">
        <v>36</v>
      </c>
      <c r="C22" s="10">
        <v>1675000</v>
      </c>
      <c r="D22" s="10">
        <v>1675000</v>
      </c>
      <c r="E22" s="10">
        <v>59310.34</v>
      </c>
      <c r="F22" s="10">
        <v>15476.44</v>
      </c>
      <c r="G22" s="29">
        <f t="shared" si="0"/>
        <v>383.22986423234278</v>
      </c>
      <c r="H22" s="29">
        <f t="shared" si="1"/>
        <v>3.5409158208955223</v>
      </c>
      <c r="I22" s="30">
        <f t="shared" si="2"/>
        <v>3.5409158208955223</v>
      </c>
    </row>
    <row r="23" spans="1:9" ht="25.5" outlineLevel="2">
      <c r="A23" s="8" t="s">
        <v>37</v>
      </c>
      <c r="B23" s="9" t="s">
        <v>38</v>
      </c>
      <c r="C23" s="10">
        <f>C24+C25</f>
        <v>22791400</v>
      </c>
      <c r="D23" s="10">
        <f>D24+D25</f>
        <v>22791400</v>
      </c>
      <c r="E23" s="10">
        <f>E24+E25</f>
        <v>1582244.76</v>
      </c>
      <c r="F23" s="10">
        <f>F24+F25</f>
        <v>2699513.54</v>
      </c>
      <c r="G23" s="29">
        <f t="shared" si="0"/>
        <v>58.612217962796365</v>
      </c>
      <c r="H23" s="29">
        <f t="shared" si="1"/>
        <v>6.9422885825355181</v>
      </c>
      <c r="I23" s="30">
        <f t="shared" si="2"/>
        <v>6.9422885825355181</v>
      </c>
    </row>
    <row r="24" spans="1:9" ht="15" customHeight="1" outlineLevel="3">
      <c r="A24" s="8" t="s">
        <v>39</v>
      </c>
      <c r="B24" s="9" t="s">
        <v>40</v>
      </c>
      <c r="C24" s="10">
        <v>22791400</v>
      </c>
      <c r="D24" s="10">
        <v>22791400</v>
      </c>
      <c r="E24" s="10">
        <v>1582244.76</v>
      </c>
      <c r="F24" s="10">
        <v>1435131.59</v>
      </c>
      <c r="G24" s="29">
        <f t="shared" si="0"/>
        <v>110.25084884376351</v>
      </c>
      <c r="H24" s="29">
        <f t="shared" si="1"/>
        <v>6.9422885825355181</v>
      </c>
      <c r="I24" s="30">
        <f t="shared" si="2"/>
        <v>6.9422885825355181</v>
      </c>
    </row>
    <row r="25" spans="1:9" ht="15" customHeight="1" outlineLevel="3">
      <c r="A25" s="8" t="s">
        <v>41</v>
      </c>
      <c r="B25" s="9" t="s">
        <v>42</v>
      </c>
      <c r="C25" s="10"/>
      <c r="D25" s="10"/>
      <c r="E25" s="10"/>
      <c r="F25" s="10">
        <v>1264381.95</v>
      </c>
      <c r="G25" s="29">
        <f t="shared" si="0"/>
        <v>0</v>
      </c>
      <c r="H25" s="29"/>
      <c r="I25" s="30"/>
    </row>
    <row r="26" spans="1:9" ht="25.5" customHeight="1" outlineLevel="2">
      <c r="A26" s="8" t="s">
        <v>43</v>
      </c>
      <c r="B26" s="9" t="s">
        <v>44</v>
      </c>
      <c r="C26" s="10">
        <v>15432432</v>
      </c>
      <c r="D26" s="10">
        <v>15432432</v>
      </c>
      <c r="E26" s="10">
        <v>172051.53</v>
      </c>
      <c r="F26" s="10">
        <v>163724.21</v>
      </c>
      <c r="G26" s="29">
        <f t="shared" si="0"/>
        <v>105.0861873146311</v>
      </c>
      <c r="H26" s="29">
        <f t="shared" si="1"/>
        <v>1.1148698403466155</v>
      </c>
      <c r="I26" s="30">
        <f t="shared" si="2"/>
        <v>1.1148698403466155</v>
      </c>
    </row>
    <row r="27" spans="1:9" ht="25.5" outlineLevel="3">
      <c r="A27" s="8" t="s">
        <v>45</v>
      </c>
      <c r="B27" s="9" t="s">
        <v>46</v>
      </c>
      <c r="C27" s="10">
        <v>14932432</v>
      </c>
      <c r="D27" s="10">
        <v>14932432</v>
      </c>
      <c r="E27" s="10">
        <v>154495.53</v>
      </c>
      <c r="F27" s="10">
        <v>163724.21</v>
      </c>
      <c r="G27" s="29">
        <f t="shared" si="0"/>
        <v>94.363277123157303</v>
      </c>
      <c r="H27" s="29">
        <f t="shared" si="1"/>
        <v>1.0346307286046907</v>
      </c>
      <c r="I27" s="30">
        <f t="shared" si="2"/>
        <v>1.0346307286046907</v>
      </c>
    </row>
    <row r="28" spans="1:9" outlineLevel="2">
      <c r="A28" s="8" t="s">
        <v>47</v>
      </c>
      <c r="B28" s="9" t="s">
        <v>48</v>
      </c>
      <c r="C28" s="10">
        <v>2300000</v>
      </c>
      <c r="D28" s="10">
        <v>2300000</v>
      </c>
      <c r="E28" s="10">
        <v>55350.5</v>
      </c>
      <c r="F28" s="10">
        <v>64100</v>
      </c>
      <c r="G28" s="29">
        <f t="shared" si="0"/>
        <v>86.350234009360378</v>
      </c>
      <c r="H28" s="29">
        <f t="shared" si="1"/>
        <v>2.4065434782608697</v>
      </c>
      <c r="I28" s="30">
        <f t="shared" si="2"/>
        <v>2.4065434782608697</v>
      </c>
    </row>
    <row r="29" spans="1:9" ht="15" customHeight="1" outlineLevel="2">
      <c r="A29" s="8" t="s">
        <v>49</v>
      </c>
      <c r="B29" s="9" t="s">
        <v>50</v>
      </c>
      <c r="C29" s="10">
        <f>C30+C31</f>
        <v>0</v>
      </c>
      <c r="D29" s="10">
        <f>D30+D31</f>
        <v>0</v>
      </c>
      <c r="E29" s="10">
        <f>E30+E31</f>
        <v>2146.8000000000002</v>
      </c>
      <c r="F29" s="10">
        <f>F30+F31</f>
        <v>1452</v>
      </c>
      <c r="G29" s="29"/>
      <c r="H29" s="29"/>
      <c r="I29" s="30"/>
    </row>
    <row r="30" spans="1:9" ht="15" customHeight="1" outlineLevel="3">
      <c r="A30" s="8" t="s">
        <v>51</v>
      </c>
      <c r="B30" s="9" t="s">
        <v>52</v>
      </c>
      <c r="C30" s="10"/>
      <c r="D30" s="10"/>
      <c r="E30" s="10"/>
      <c r="F30" s="10">
        <v>1452</v>
      </c>
      <c r="G30" s="29"/>
      <c r="H30" s="29"/>
      <c r="I30" s="30"/>
    </row>
    <row r="31" spans="1:9" ht="15" customHeight="1" outlineLevel="3">
      <c r="A31" s="8" t="s">
        <v>53</v>
      </c>
      <c r="B31" s="9" t="s">
        <v>54</v>
      </c>
      <c r="C31" s="10"/>
      <c r="D31" s="10"/>
      <c r="E31" s="10">
        <v>2146.8000000000002</v>
      </c>
      <c r="F31" s="10"/>
      <c r="G31" s="29"/>
      <c r="H31" s="29"/>
      <c r="I31" s="30"/>
    </row>
    <row r="32" spans="1:9">
      <c r="B32" s="23" t="s">
        <v>55</v>
      </c>
      <c r="C32" s="24">
        <f>C33+C38+C39+C40</f>
        <v>3294305984.6300001</v>
      </c>
      <c r="D32" s="24">
        <f>D33+D38+D39+D40</f>
        <v>3293965327.6300001</v>
      </c>
      <c r="E32" s="24">
        <f>E33+E38+E39+E40</f>
        <v>47561538.969999991</v>
      </c>
      <c r="F32" s="24">
        <f>F33+F38+F39+F40</f>
        <v>66599300.900000006</v>
      </c>
      <c r="G32" s="31">
        <f t="shared" si="0"/>
        <v>71.414471814673348</v>
      </c>
      <c r="H32" s="31">
        <f t="shared" si="1"/>
        <v>1.4437498881981319</v>
      </c>
      <c r="I32" s="30">
        <f t="shared" si="2"/>
        <v>1.4438991986664413</v>
      </c>
    </row>
    <row r="33" spans="2:9" ht="46.5" customHeight="1">
      <c r="B33" s="22" t="s">
        <v>56</v>
      </c>
      <c r="C33" s="24">
        <f>C34+C35+C36+C37</f>
        <v>3257479784.6300001</v>
      </c>
      <c r="D33" s="24">
        <f>D34+D35+D36+D37</f>
        <v>3257139127.6300001</v>
      </c>
      <c r="E33" s="24">
        <f>E34+E35+E36+E37</f>
        <v>83547889.269999996</v>
      </c>
      <c r="F33" s="24">
        <f>F34+F35+F36+F37</f>
        <v>78186519.170000002</v>
      </c>
      <c r="G33" s="31">
        <f t="shared" si="0"/>
        <v>106.85715409371636</v>
      </c>
      <c r="H33" s="31">
        <f t="shared" si="1"/>
        <v>2.5648014659740941</v>
      </c>
      <c r="I33" s="30">
        <f t="shared" si="2"/>
        <v>2.5650697129045312</v>
      </c>
    </row>
    <row r="34" spans="2:9">
      <c r="B34" s="11" t="s">
        <v>57</v>
      </c>
      <c r="C34" s="12">
        <v>0</v>
      </c>
      <c r="D34" s="12">
        <v>0</v>
      </c>
      <c r="E34" s="12">
        <v>0</v>
      </c>
      <c r="F34" s="12">
        <v>0</v>
      </c>
      <c r="G34" s="29"/>
      <c r="H34" s="29"/>
      <c r="I34" s="30"/>
    </row>
    <row r="35" spans="2:9" ht="26.25">
      <c r="B35" s="11" t="s">
        <v>58</v>
      </c>
      <c r="C35" s="12">
        <v>1709204215.6199999</v>
      </c>
      <c r="D35" s="12">
        <v>1709204215.6199999</v>
      </c>
      <c r="E35" s="12">
        <v>4162565.17</v>
      </c>
      <c r="F35" s="12">
        <v>4136711</v>
      </c>
      <c r="G35" s="29">
        <f t="shared" si="0"/>
        <v>100.62499338242385</v>
      </c>
      <c r="H35" s="29">
        <f t="shared" si="1"/>
        <v>0.24353819935378895</v>
      </c>
      <c r="I35" s="30">
        <f t="shared" si="2"/>
        <v>0.24353819935378895</v>
      </c>
    </row>
    <row r="36" spans="2:9">
      <c r="B36" s="11" t="s">
        <v>59</v>
      </c>
      <c r="C36" s="12">
        <v>1402918081.01</v>
      </c>
      <c r="D36" s="12">
        <v>1402918081.01</v>
      </c>
      <c r="E36" s="12">
        <v>78194201.939999998</v>
      </c>
      <c r="F36" s="12">
        <v>73519584.170000002</v>
      </c>
      <c r="G36" s="29">
        <f t="shared" si="0"/>
        <v>106.35832999162622</v>
      </c>
      <c r="H36" s="29">
        <f t="shared" si="1"/>
        <v>5.5736826688915295</v>
      </c>
      <c r="I36" s="30">
        <f t="shared" si="2"/>
        <v>5.5736826688915295</v>
      </c>
    </row>
    <row r="37" spans="2:9">
      <c r="B37" s="11" t="s">
        <v>60</v>
      </c>
      <c r="C37" s="12">
        <v>145357488</v>
      </c>
      <c r="D37" s="12">
        <v>145016831</v>
      </c>
      <c r="E37" s="12">
        <v>1191122.1599999999</v>
      </c>
      <c r="F37" s="12">
        <v>530224</v>
      </c>
      <c r="G37" s="29">
        <f t="shared" si="0"/>
        <v>224.64508585050845</v>
      </c>
      <c r="H37" s="29">
        <f t="shared" si="1"/>
        <v>0.81944327491405189</v>
      </c>
      <c r="I37" s="30">
        <f t="shared" si="2"/>
        <v>0.82136821759675605</v>
      </c>
    </row>
    <row r="38" spans="2:9" ht="26.25">
      <c r="B38" s="11" t="s">
        <v>61</v>
      </c>
      <c r="C38" s="12">
        <v>36826200</v>
      </c>
      <c r="D38" s="12">
        <v>36826200</v>
      </c>
      <c r="E38" s="12"/>
      <c r="F38" s="12">
        <v>0</v>
      </c>
      <c r="G38" s="29"/>
      <c r="H38" s="29">
        <f t="shared" si="1"/>
        <v>0</v>
      </c>
      <c r="I38" s="30">
        <f t="shared" si="2"/>
        <v>0</v>
      </c>
    </row>
    <row r="39" spans="2:9" ht="51.75">
      <c r="B39" s="11" t="s">
        <v>62</v>
      </c>
      <c r="C39" s="12"/>
      <c r="D39" s="12"/>
      <c r="E39" s="12">
        <v>653363.46</v>
      </c>
      <c r="F39" s="12">
        <v>8023.54</v>
      </c>
      <c r="G39" s="29">
        <f t="shared" si="0"/>
        <v>8143.0822305366464</v>
      </c>
      <c r="H39" s="29"/>
      <c r="I39" s="30"/>
    </row>
    <row r="40" spans="2:9" ht="39">
      <c r="B40" s="14" t="s">
        <v>63</v>
      </c>
      <c r="C40" s="15"/>
      <c r="D40" s="15"/>
      <c r="E40" s="15">
        <v>-36639713.759999998</v>
      </c>
      <c r="F40" s="15">
        <v>-11595241.810000001</v>
      </c>
      <c r="G40" s="29">
        <f t="shared" si="0"/>
        <v>315.98921661470723</v>
      </c>
      <c r="H40" s="29"/>
      <c r="I40" s="30"/>
    </row>
    <row r="41" spans="2:9">
      <c r="B41" s="32" t="s">
        <v>64</v>
      </c>
      <c r="C41" s="33">
        <v>-37278618.700000003</v>
      </c>
      <c r="D41" s="33">
        <v>-37278618.700000003</v>
      </c>
      <c r="E41" s="33">
        <v>-15132937.800000001</v>
      </c>
      <c r="F41" s="33">
        <v>7332652.9100000001</v>
      </c>
      <c r="G41" s="29">
        <f t="shared" si="0"/>
        <v>-206.37739145353873</v>
      </c>
      <c r="H41" s="29">
        <f t="shared" si="1"/>
        <v>40.594148409259596</v>
      </c>
      <c r="I41" s="30">
        <f t="shared" si="2"/>
        <v>40.594148409259596</v>
      </c>
    </row>
    <row r="42" spans="2:9">
      <c r="F42" s="13"/>
      <c r="G42" s="13"/>
    </row>
    <row r="43" spans="2:9">
      <c r="F43" s="13"/>
      <c r="G43" s="13"/>
    </row>
  </sheetData>
  <mergeCells count="7">
    <mergeCell ref="B1:I1"/>
    <mergeCell ref="C2:D2"/>
    <mergeCell ref="E2:E3"/>
    <mergeCell ref="F2:F3"/>
    <mergeCell ref="G2:G3"/>
    <mergeCell ref="H2:I2"/>
    <mergeCell ref="B2:B3"/>
  </mergeCells>
  <pageMargins left="0.98425196850393704" right="0.19685039370078741" top="0.39370078740157483" bottom="0.39370078740157483" header="0.39370078740157483" footer="0.39370078740157483"/>
  <pageSetup paperSize="9" scale="56" fitToWidth="0" fitToHeight="0" orientation="portrait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24</vt:i4>
      </vt:variant>
    </vt:vector>
  </HeadingPairs>
  <TitlesOfParts>
    <vt:vector size="48" baseType="lpstr">
      <vt:lpstr>01.01.2024</vt:lpstr>
      <vt:lpstr>01.12.2023</vt:lpstr>
      <vt:lpstr>01.11.2023</vt:lpstr>
      <vt:lpstr>01.10.2023</vt:lpstr>
      <vt:lpstr>01.09.2023</vt:lpstr>
      <vt:lpstr>01.08.2023</vt:lpstr>
      <vt:lpstr>01.07.2023</vt:lpstr>
      <vt:lpstr>01.06.2023</vt:lpstr>
      <vt:lpstr>01.05.2023</vt:lpstr>
      <vt:lpstr>01.04.2023</vt:lpstr>
      <vt:lpstr>01.03.2023</vt:lpstr>
      <vt:lpstr>01.02.2023</vt:lpstr>
      <vt:lpstr>01.01.2023</vt:lpstr>
      <vt:lpstr>01.12.2022</vt:lpstr>
      <vt:lpstr>01.11.2022</vt:lpstr>
      <vt:lpstr>01.10.2022</vt:lpstr>
      <vt:lpstr>01.09.2022</vt:lpstr>
      <vt:lpstr>01.08.2022</vt:lpstr>
      <vt:lpstr>01.07.2022 </vt:lpstr>
      <vt:lpstr>01.06.2022</vt:lpstr>
      <vt:lpstr>01.05.2022</vt:lpstr>
      <vt:lpstr>01.04.2022</vt:lpstr>
      <vt:lpstr>01.03.2022</vt:lpstr>
      <vt:lpstr>01.02.2022</vt:lpstr>
      <vt:lpstr>'01.01.2023'!Заголовки_для_печати</vt:lpstr>
      <vt:lpstr>'01.01.2024'!Заголовки_для_печати</vt:lpstr>
      <vt:lpstr>'01.02.2022'!Заголовки_для_печати</vt:lpstr>
      <vt:lpstr>'01.02.2023'!Заголовки_для_печати</vt:lpstr>
      <vt:lpstr>'01.03.2022'!Заголовки_для_печати</vt:lpstr>
      <vt:lpstr>'01.03.2023'!Заголовки_для_печати</vt:lpstr>
      <vt:lpstr>'01.04.2022'!Заголовки_для_печати</vt:lpstr>
      <vt:lpstr>'01.04.2023'!Заголовки_для_печати</vt:lpstr>
      <vt:lpstr>'01.05.2022'!Заголовки_для_печати</vt:lpstr>
      <vt:lpstr>'01.05.2023'!Заголовки_для_печати</vt:lpstr>
      <vt:lpstr>'01.06.2022'!Заголовки_для_печати</vt:lpstr>
      <vt:lpstr>'01.06.2023'!Заголовки_для_печати</vt:lpstr>
      <vt:lpstr>'01.07.2022 '!Заголовки_для_печати</vt:lpstr>
      <vt:lpstr>'01.07.2023'!Заголовки_для_печати</vt:lpstr>
      <vt:lpstr>'01.08.2022'!Заголовки_для_печати</vt:lpstr>
      <vt:lpstr>'01.08.2023'!Заголовки_для_печати</vt:lpstr>
      <vt:lpstr>'01.09.2022'!Заголовки_для_печати</vt:lpstr>
      <vt:lpstr>'01.09.2023'!Заголовки_для_печати</vt:lpstr>
      <vt:lpstr>'01.10.2022'!Заголовки_для_печати</vt:lpstr>
      <vt:lpstr>'01.10.2023'!Заголовки_для_печати</vt:lpstr>
      <vt:lpstr>'01.11.2022'!Заголовки_для_печати</vt:lpstr>
      <vt:lpstr>'01.11.2023'!Заголовки_для_печати</vt:lpstr>
      <vt:lpstr>'01.12.2022'!Заголовки_для_печати</vt:lpstr>
      <vt:lpstr>'01.12.2023'!Заголовки_для_печати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</dc:creator>
  <cp:lastModifiedBy>1</cp:lastModifiedBy>
  <cp:lastPrinted>2023-09-11T13:52:21Z</cp:lastPrinted>
  <dcterms:created xsi:type="dcterms:W3CDTF">2022-05-19T05:50:24Z</dcterms:created>
  <dcterms:modified xsi:type="dcterms:W3CDTF">2024-04-04T05:41:41Z</dcterms:modified>
</cp:coreProperties>
</file>