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01.10.24" sheetId="33" r:id="rId1"/>
    <sheet name="01.09.24" sheetId="32" r:id="rId2"/>
    <sheet name="01.08.24" sheetId="31" r:id="rId3"/>
    <sheet name="01.07.24" sheetId="30" r:id="rId4"/>
    <sheet name="01.06.24" sheetId="29" r:id="rId5"/>
    <sheet name="01.05.24" sheetId="28" r:id="rId6"/>
    <sheet name="01.04.24" sheetId="27" r:id="rId7"/>
    <sheet name="01.03.24" sheetId="26" r:id="rId8"/>
    <sheet name="01.02.24" sheetId="25" r:id="rId9"/>
    <sheet name="01.01.24" sheetId="24" r:id="rId10"/>
  </sheets>
  <definedNames>
    <definedName name="_xlnm.Print_Titles" localSheetId="9">'01.01.24'!$3:$3</definedName>
    <definedName name="_xlnm.Print_Titles" localSheetId="8">'01.02.24'!$3:$3</definedName>
    <definedName name="_xlnm.Print_Titles" localSheetId="7">'01.03.24'!$3:$3</definedName>
    <definedName name="_xlnm.Print_Titles" localSheetId="6">'01.04.24'!$3:$3</definedName>
    <definedName name="_xlnm.Print_Titles" localSheetId="5">'01.05.24'!$3:$3</definedName>
    <definedName name="_xlnm.Print_Titles" localSheetId="4">'01.06.24'!$3:$3</definedName>
    <definedName name="_xlnm.Print_Titles" localSheetId="3">'01.07.24'!$3:$3</definedName>
    <definedName name="_xlnm.Print_Titles" localSheetId="2">'01.08.24'!$3:$3</definedName>
    <definedName name="_xlnm.Print_Titles" localSheetId="1">'01.09.24'!$3:$3</definedName>
    <definedName name="_xlnm.Print_Titles" localSheetId="0">'01.10.24'!$3:$3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33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G11" s="1"/>
  <c r="C11"/>
  <c r="B11"/>
  <c r="H10"/>
  <c r="G10"/>
  <c r="F10"/>
  <c r="H9"/>
  <c r="G9"/>
  <c r="F9"/>
  <c r="H8"/>
  <c r="G8"/>
  <c r="F8"/>
  <c r="E6"/>
  <c r="D7"/>
  <c r="H7" s="1"/>
  <c r="C7"/>
  <c r="C6" s="1"/>
  <c r="B7"/>
  <c r="D6"/>
  <c r="H6" s="1"/>
  <c r="B6"/>
  <c r="B5" s="1"/>
  <c r="B4" s="1"/>
  <c r="E29" i="32"/>
  <c r="E23"/>
  <c r="E20" s="1"/>
  <c r="E11"/>
  <c r="E6" s="1"/>
  <c r="E7"/>
  <c r="D7"/>
  <c r="D11"/>
  <c r="G11" s="1"/>
  <c r="D23"/>
  <c r="H42"/>
  <c r="G42"/>
  <c r="F42"/>
  <c r="F41"/>
  <c r="F40"/>
  <c r="F39"/>
  <c r="H38"/>
  <c r="G38"/>
  <c r="F38"/>
  <c r="H37"/>
  <c r="G37"/>
  <c r="F37"/>
  <c r="H36"/>
  <c r="G36"/>
  <c r="F36"/>
  <c r="E34"/>
  <c r="D34"/>
  <c r="H34" s="1"/>
  <c r="C34"/>
  <c r="B34"/>
  <c r="B33" s="1"/>
  <c r="B4" s="1"/>
  <c r="E33"/>
  <c r="C33"/>
  <c r="D29"/>
  <c r="C29"/>
  <c r="B29"/>
  <c r="H28"/>
  <c r="G28"/>
  <c r="F28"/>
  <c r="H27"/>
  <c r="G27"/>
  <c r="F27"/>
  <c r="H26"/>
  <c r="G26"/>
  <c r="F26"/>
  <c r="F25"/>
  <c r="H24"/>
  <c r="G24"/>
  <c r="F24"/>
  <c r="G23"/>
  <c r="H23"/>
  <c r="C23"/>
  <c r="B23"/>
  <c r="H22"/>
  <c r="G22"/>
  <c r="F22"/>
  <c r="H21"/>
  <c r="G21"/>
  <c r="F21"/>
  <c r="C20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C11"/>
  <c r="B11"/>
  <c r="H10"/>
  <c r="G10"/>
  <c r="F10"/>
  <c r="H9"/>
  <c r="G9"/>
  <c r="F9"/>
  <c r="H8"/>
  <c r="G8"/>
  <c r="F8"/>
  <c r="G7"/>
  <c r="C7"/>
  <c r="B7"/>
  <c r="C6"/>
  <c r="C5" s="1"/>
  <c r="B6"/>
  <c r="B5"/>
  <c r="E34" i="31"/>
  <c r="E33" s="1"/>
  <c r="E29"/>
  <c r="E23"/>
  <c r="E20" s="1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C34"/>
  <c r="B34"/>
  <c r="B33" s="1"/>
  <c r="C33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D7"/>
  <c r="H7" s="1"/>
  <c r="C7"/>
  <c r="C6" s="1"/>
  <c r="C5" s="1"/>
  <c r="B7"/>
  <c r="B6" s="1"/>
  <c r="B5" s="1"/>
  <c r="B4" s="1"/>
  <c r="E34" i="30"/>
  <c r="E33" s="1"/>
  <c r="E29"/>
  <c r="E23"/>
  <c r="E11"/>
  <c r="E7"/>
  <c r="H42"/>
  <c r="G42"/>
  <c r="F42"/>
  <c r="F41"/>
  <c r="F40"/>
  <c r="F39"/>
  <c r="H38"/>
  <c r="G38"/>
  <c r="F38"/>
  <c r="H37"/>
  <c r="G37"/>
  <c r="F37"/>
  <c r="H36"/>
  <c r="G36"/>
  <c r="F36"/>
  <c r="D34"/>
  <c r="G34" s="1"/>
  <c r="C34"/>
  <c r="C33" s="1"/>
  <c r="B34"/>
  <c r="B33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B23"/>
  <c r="B20" s="1"/>
  <c r="H22"/>
  <c r="G22"/>
  <c r="F22"/>
  <c r="H21"/>
  <c r="G21"/>
  <c r="F21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D7"/>
  <c r="C7"/>
  <c r="C6" s="1"/>
  <c r="C5" s="1"/>
  <c r="B7"/>
  <c r="B6" s="1"/>
  <c r="E6"/>
  <c r="E23" i="29"/>
  <c r="E11"/>
  <c r="E7"/>
  <c r="D29"/>
  <c r="E29"/>
  <c r="C29"/>
  <c r="H10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B29"/>
  <c r="H28"/>
  <c r="G28"/>
  <c r="F28"/>
  <c r="H27"/>
  <c r="G27"/>
  <c r="F27"/>
  <c r="H26"/>
  <c r="G26"/>
  <c r="F26"/>
  <c r="F25"/>
  <c r="H24"/>
  <c r="G24"/>
  <c r="F24"/>
  <c r="D23"/>
  <c r="H23" s="1"/>
  <c r="C23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G10"/>
  <c r="F10"/>
  <c r="H9"/>
  <c r="G9"/>
  <c r="F9"/>
  <c r="H8"/>
  <c r="G8"/>
  <c r="F8"/>
  <c r="D7"/>
  <c r="H7" s="1"/>
  <c r="C7"/>
  <c r="B7"/>
  <c r="B6" s="1"/>
  <c r="B5" s="1"/>
  <c r="B4" s="1"/>
  <c r="E23" i="28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B6" s="1"/>
  <c r="H10"/>
  <c r="G10"/>
  <c r="F10"/>
  <c r="H9"/>
  <c r="G9"/>
  <c r="F9"/>
  <c r="H8"/>
  <c r="G8"/>
  <c r="F8"/>
  <c r="E6"/>
  <c r="D7"/>
  <c r="C7"/>
  <c r="C6" s="1"/>
  <c r="C5" s="1"/>
  <c r="B7"/>
  <c r="D6"/>
  <c r="H6" s="1"/>
  <c r="E23" i="27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D34"/>
  <c r="C34"/>
  <c r="C33" s="1"/>
  <c r="B34"/>
  <c r="B33" s="1"/>
  <c r="E33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B20" s="1"/>
  <c r="H22"/>
  <c r="G22"/>
  <c r="F22"/>
  <c r="H21"/>
  <c r="G21"/>
  <c r="F21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C7"/>
  <c r="C6" s="1"/>
  <c r="B7"/>
  <c r="B6"/>
  <c r="E23" i="26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E20" s="1"/>
  <c r="D29"/>
  <c r="C29"/>
  <c r="B29"/>
  <c r="H28"/>
  <c r="G28"/>
  <c r="F28"/>
  <c r="H27"/>
  <c r="G27"/>
  <c r="F27"/>
  <c r="H26"/>
  <c r="G26"/>
  <c r="F26"/>
  <c r="F25"/>
  <c r="H24"/>
  <c r="G24"/>
  <c r="F24"/>
  <c r="D23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C11"/>
  <c r="B11"/>
  <c r="H10"/>
  <c r="G10"/>
  <c r="F10"/>
  <c r="H9"/>
  <c r="G9"/>
  <c r="F9"/>
  <c r="H8"/>
  <c r="G8"/>
  <c r="F8"/>
  <c r="E6"/>
  <c r="D7"/>
  <c r="H7" s="1"/>
  <c r="C7"/>
  <c r="B7"/>
  <c r="B6" s="1"/>
  <c r="B5" s="1"/>
  <c r="B4" s="1"/>
  <c r="E34" i="25"/>
  <c r="E33" s="1"/>
  <c r="E23"/>
  <c r="E11"/>
  <c r="E7"/>
  <c r="C29"/>
  <c r="C23"/>
  <c r="C11"/>
  <c r="C7"/>
  <c r="D20" i="33" l="1"/>
  <c r="H20" s="1"/>
  <c r="G23"/>
  <c r="G7"/>
  <c r="H34"/>
  <c r="H11"/>
  <c r="C5"/>
  <c r="C4" s="1"/>
  <c r="E5"/>
  <c r="E4" s="1"/>
  <c r="D5"/>
  <c r="G6"/>
  <c r="F7"/>
  <c r="F11"/>
  <c r="G20"/>
  <c r="F23"/>
  <c r="D33"/>
  <c r="G34"/>
  <c r="F6"/>
  <c r="F20"/>
  <c r="F34"/>
  <c r="E5" i="32"/>
  <c r="E4" s="1"/>
  <c r="D20"/>
  <c r="D5" s="1"/>
  <c r="G5" s="1"/>
  <c r="D6"/>
  <c r="G6" s="1"/>
  <c r="C4"/>
  <c r="H6"/>
  <c r="H20"/>
  <c r="F7"/>
  <c r="H7"/>
  <c r="F11"/>
  <c r="H11"/>
  <c r="G20"/>
  <c r="F23"/>
  <c r="D33"/>
  <c r="G34"/>
  <c r="F6"/>
  <c r="F34"/>
  <c r="B5" i="28"/>
  <c r="B4" s="1"/>
  <c r="C6" i="26"/>
  <c r="H11"/>
  <c r="H23"/>
  <c r="H7" i="27"/>
  <c r="E20"/>
  <c r="G34"/>
  <c r="H7" i="28"/>
  <c r="E20"/>
  <c r="C6" i="29"/>
  <c r="H11"/>
  <c r="D20"/>
  <c r="G23"/>
  <c r="E6"/>
  <c r="G7" i="30"/>
  <c r="G11"/>
  <c r="G23"/>
  <c r="D33"/>
  <c r="G33" s="1"/>
  <c r="E20"/>
  <c r="E6" i="31"/>
  <c r="B5" i="27"/>
  <c r="B4" s="1"/>
  <c r="E20" i="29"/>
  <c r="H34" i="31"/>
  <c r="C4"/>
  <c r="G23"/>
  <c r="D20"/>
  <c r="H20" s="1"/>
  <c r="G11"/>
  <c r="D6"/>
  <c r="H6" s="1"/>
  <c r="G7"/>
  <c r="E5"/>
  <c r="E4" s="1"/>
  <c r="F7"/>
  <c r="F11"/>
  <c r="F23"/>
  <c r="D33"/>
  <c r="G34"/>
  <c r="F34"/>
  <c r="C4" i="30"/>
  <c r="H34"/>
  <c r="E5"/>
  <c r="E4" s="1"/>
  <c r="B5"/>
  <c r="B4" s="1"/>
  <c r="F7"/>
  <c r="H7"/>
  <c r="F11"/>
  <c r="H11"/>
  <c r="F23"/>
  <c r="H23"/>
  <c r="F33"/>
  <c r="H33"/>
  <c r="D6"/>
  <c r="D20"/>
  <c r="F34"/>
  <c r="C20" i="29"/>
  <c r="H20" s="1"/>
  <c r="H34"/>
  <c r="G11"/>
  <c r="G7"/>
  <c r="D6"/>
  <c r="H6" s="1"/>
  <c r="E5"/>
  <c r="E4" s="1"/>
  <c r="F7"/>
  <c r="F11"/>
  <c r="G20"/>
  <c r="F23"/>
  <c r="D33"/>
  <c r="G34"/>
  <c r="F20"/>
  <c r="F34"/>
  <c r="E5" i="28"/>
  <c r="E4" s="1"/>
  <c r="C4"/>
  <c r="H34"/>
  <c r="D20"/>
  <c r="H20" s="1"/>
  <c r="G23"/>
  <c r="G11"/>
  <c r="G7"/>
  <c r="D5"/>
  <c r="G6"/>
  <c r="F7"/>
  <c r="F11"/>
  <c r="G20"/>
  <c r="F23"/>
  <c r="D33"/>
  <c r="G34"/>
  <c r="F6"/>
  <c r="F20"/>
  <c r="F34"/>
  <c r="G23" i="27"/>
  <c r="D20"/>
  <c r="G20" s="1"/>
  <c r="G11"/>
  <c r="D6"/>
  <c r="G6" s="1"/>
  <c r="G7"/>
  <c r="C5"/>
  <c r="C4" s="1"/>
  <c r="E5"/>
  <c r="E4" s="1"/>
  <c r="F6"/>
  <c r="F34"/>
  <c r="H34"/>
  <c r="F7"/>
  <c r="F11"/>
  <c r="F23"/>
  <c r="D33"/>
  <c r="G23" i="26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H42" i="25"/>
  <c r="G42"/>
  <c r="F42"/>
  <c r="F41"/>
  <c r="F40"/>
  <c r="F39"/>
  <c r="H38"/>
  <c r="G38"/>
  <c r="F38"/>
  <c r="H37"/>
  <c r="G37"/>
  <c r="F37"/>
  <c r="H36"/>
  <c r="G36"/>
  <c r="F36"/>
  <c r="D34"/>
  <c r="C34"/>
  <c r="C33" s="1"/>
  <c r="B34"/>
  <c r="B33" s="1"/>
  <c r="E29"/>
  <c r="E20" s="1"/>
  <c r="D29"/>
  <c r="B29"/>
  <c r="H28"/>
  <c r="G28"/>
  <c r="F28"/>
  <c r="H27"/>
  <c r="G27"/>
  <c r="F27"/>
  <c r="H26"/>
  <c r="G26"/>
  <c r="F26"/>
  <c r="F25"/>
  <c r="H24"/>
  <c r="G24"/>
  <c r="F24"/>
  <c r="D23"/>
  <c r="H23" s="1"/>
  <c r="C20"/>
  <c r="B23"/>
  <c r="G23" s="1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B11"/>
  <c r="H10"/>
  <c r="G10"/>
  <c r="F10"/>
  <c r="H9"/>
  <c r="G9"/>
  <c r="F9"/>
  <c r="H8"/>
  <c r="G8"/>
  <c r="F8"/>
  <c r="E6"/>
  <c r="D7"/>
  <c r="H7" s="1"/>
  <c r="C6"/>
  <c r="B7"/>
  <c r="G7" s="1"/>
  <c r="C34" i="24"/>
  <c r="C33" s="1"/>
  <c r="F39"/>
  <c r="H42"/>
  <c r="G42"/>
  <c r="F42"/>
  <c r="F41"/>
  <c r="F40"/>
  <c r="H38"/>
  <c r="G38"/>
  <c r="F38"/>
  <c r="H37"/>
  <c r="G37"/>
  <c r="F37"/>
  <c r="H36"/>
  <c r="G36"/>
  <c r="F36"/>
  <c r="E34"/>
  <c r="E33" s="1"/>
  <c r="D34"/>
  <c r="D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E23"/>
  <c r="D23"/>
  <c r="C23"/>
  <c r="B23"/>
  <c r="B20" s="1"/>
  <c r="H22"/>
  <c r="G22"/>
  <c r="F22"/>
  <c r="H21"/>
  <c r="G21"/>
  <c r="F21"/>
  <c r="E20"/>
  <c r="C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E11"/>
  <c r="D11"/>
  <c r="C11"/>
  <c r="B11"/>
  <c r="H10"/>
  <c r="G10"/>
  <c r="F10"/>
  <c r="H9"/>
  <c r="G9"/>
  <c r="F9"/>
  <c r="H8"/>
  <c r="G8"/>
  <c r="F8"/>
  <c r="E7"/>
  <c r="D7"/>
  <c r="C7"/>
  <c r="B7"/>
  <c r="C6"/>
  <c r="C5" s="1"/>
  <c r="G33" i="33" l="1"/>
  <c r="H33"/>
  <c r="F33"/>
  <c r="G5"/>
  <c r="D4"/>
  <c r="H5"/>
  <c r="F5"/>
  <c r="F20" i="32"/>
  <c r="H5"/>
  <c r="F5"/>
  <c r="G33"/>
  <c r="D4"/>
  <c r="H33"/>
  <c r="F33"/>
  <c r="B6" i="24"/>
  <c r="G7"/>
  <c r="E6"/>
  <c r="E5" s="1"/>
  <c r="D5" i="29"/>
  <c r="C5"/>
  <c r="C4" s="1"/>
  <c r="G11" i="24"/>
  <c r="G23"/>
  <c r="F20" i="31"/>
  <c r="G20"/>
  <c r="G6"/>
  <c r="F6"/>
  <c r="D5"/>
  <c r="H5" s="1"/>
  <c r="G33"/>
  <c r="H33"/>
  <c r="F33"/>
  <c r="G5"/>
  <c r="H20" i="30"/>
  <c r="F20"/>
  <c r="G20"/>
  <c r="H6"/>
  <c r="F6"/>
  <c r="G6"/>
  <c r="D5"/>
  <c r="F6" i="29"/>
  <c r="G6"/>
  <c r="G33"/>
  <c r="H33"/>
  <c r="F33"/>
  <c r="H5"/>
  <c r="F5"/>
  <c r="G5"/>
  <c r="D4"/>
  <c r="G33" i="28"/>
  <c r="H33"/>
  <c r="F33"/>
  <c r="H5"/>
  <c r="F5"/>
  <c r="G5"/>
  <c r="D4"/>
  <c r="H20" i="27"/>
  <c r="F20"/>
  <c r="D5"/>
  <c r="H5" s="1"/>
  <c r="H6"/>
  <c r="H33"/>
  <c r="F33"/>
  <c r="G33"/>
  <c r="F5"/>
  <c r="D4"/>
  <c r="G20" i="26"/>
  <c r="F20"/>
  <c r="D5"/>
  <c r="G5" s="1"/>
  <c r="F6"/>
  <c r="G33"/>
  <c r="H33"/>
  <c r="F33"/>
  <c r="D20" i="25"/>
  <c r="G11"/>
  <c r="D6"/>
  <c r="H6" s="1"/>
  <c r="H34"/>
  <c r="B6"/>
  <c r="B5" s="1"/>
  <c r="B4" s="1"/>
  <c r="C5"/>
  <c r="C4" s="1"/>
  <c r="E5"/>
  <c r="E4" s="1"/>
  <c r="H20"/>
  <c r="D5"/>
  <c r="F7"/>
  <c r="F11"/>
  <c r="G20"/>
  <c r="F23"/>
  <c r="D33"/>
  <c r="G34"/>
  <c r="F20"/>
  <c r="F34"/>
  <c r="H34" i="24"/>
  <c r="E4"/>
  <c r="G33"/>
  <c r="G34"/>
  <c r="C4"/>
  <c r="B5"/>
  <c r="B4" s="1"/>
  <c r="F7"/>
  <c r="H7"/>
  <c r="F11"/>
  <c r="H11"/>
  <c r="F23"/>
  <c r="H23"/>
  <c r="F33"/>
  <c r="D6"/>
  <c r="D20"/>
  <c r="F34"/>
  <c r="H4" i="33" l="1"/>
  <c r="F4"/>
  <c r="G4"/>
  <c r="H4" i="32"/>
  <c r="F4"/>
  <c r="G4"/>
  <c r="F5" i="31"/>
  <c r="D4"/>
  <c r="G4" s="1"/>
  <c r="G5" i="30"/>
  <c r="D4"/>
  <c r="H5"/>
  <c r="F5"/>
  <c r="H4" i="29"/>
  <c r="F4"/>
  <c r="G4"/>
  <c r="H4" i="28"/>
  <c r="G4"/>
  <c r="F4"/>
  <c r="G5" i="27"/>
  <c r="G4"/>
  <c r="H4"/>
  <c r="F4"/>
  <c r="D4" i="26"/>
  <c r="H4" s="1"/>
  <c r="H5"/>
  <c r="F5"/>
  <c r="G4"/>
  <c r="F6" i="25"/>
  <c r="G6"/>
  <c r="G33"/>
  <c r="H33"/>
  <c r="F33"/>
  <c r="G5"/>
  <c r="D4"/>
  <c r="H5"/>
  <c r="F5"/>
  <c r="H33" i="24"/>
  <c r="H20"/>
  <c r="F20"/>
  <c r="G20"/>
  <c r="H6"/>
  <c r="F6"/>
  <c r="G6"/>
  <c r="D5"/>
  <c r="H4" i="31" l="1"/>
  <c r="F4"/>
  <c r="H4" i="30"/>
  <c r="F4"/>
  <c r="G4"/>
  <c r="F4" i="26"/>
  <c r="H4" i="25"/>
  <c r="F4"/>
  <c r="G4"/>
  <c r="G5" i="24"/>
  <c r="D4"/>
  <c r="H5"/>
  <c r="F5"/>
  <c r="H4" l="1"/>
  <c r="F4"/>
  <c r="G4"/>
</calcChain>
</file>

<file path=xl/sharedStrings.xml><?xml version="1.0" encoding="utf-8"?>
<sst xmlns="http://schemas.openxmlformats.org/spreadsheetml/2006/main" count="500" uniqueCount="64">
  <si>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</si>
  <si>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</si>
  <si>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</si>
  <si>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</si>
  <si>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</si>
  <si>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</si>
  <si>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</si>
  <si>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</si>
  <si>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</si>
  <si>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</si>
  <si>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</si>
  <si>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</si>
  <si>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</si>
  <si>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</si>
  <si>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</si>
  <si>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</si>
  <si>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</si>
  <si>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</si>
  <si>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</si>
  <si>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</si>
  <si>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</si>
  <si>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</si>
  <si>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</si>
  <si>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</si>
  <si>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</si>
  <si>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</si>
  <si>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</si>
  <si>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</si>
  <si>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</si>
  <si>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</si>
  <si>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</si>
  <si>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</si>
  <si>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</si>
  <si>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</si>
  <si>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</si>
  <si>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</si>
  <si>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</si>
  <si>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</si>
  <si>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</si>
  <si>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</si>
  <si>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</si>
  <si>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</si>
  <si>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2022 году</t>
  </si>
  <si>
    <t>Утверждено на 2023 год</t>
  </si>
  <si>
    <t>Исполнено в 2023 году</t>
  </si>
  <si>
    <t>Исполнение 2023 к 2022</t>
  </si>
  <si>
    <t>% исполнения бюджета за 2023 год</t>
  </si>
  <si>
    <t>Инициативные платежи</t>
  </si>
  <si>
    <t>Исполнение доходов бюджета муниципального образования муниципального района "Малоярославецкий район" на 01.01.2024 года.</t>
  </si>
  <si>
    <t>ПРОЧИЕ БЕЗВОЗМЕЗДНЫЕ ПОСТУПЛЕНИЯ</t>
  </si>
  <si>
    <t>Исполнение доходов бюджета муниципального образования муниципального района "Малоярославецкий район" на 01.02.2024 года.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</si>
  <si>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</si>
  <si>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</si>
  <si>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</si>
  <si>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</si>
  <si>
    <t>Исполнение доходов бюджета муниципального образования муниципального района "Малоярославецкий район" на 01.04.2024 года.</t>
  </si>
  <si>
    <t>ПЕРЕЧИСЛЕНИЯ ДЛЯ ОСУЩЕСТВЛЕНИЯ ВОЗВРАТА (ЗАЧЕТА)</t>
  </si>
  <si>
    <t>Исполнение доходов бюджета муниципального образования муниципального района "Малоярославецкий район" на 01.05.2024 года.</t>
  </si>
  <si>
    <t>Исполнение доходов бюджета муниципального образования муниципального района "Малоярославецкий район" на 01.06.2024 года.</t>
  </si>
  <si>
    <t>% исполнения бюджета за 2024 год</t>
  </si>
  <si>
    <t>Исполнение доходов бюджета муниципального образования муниципального района "Малоярославецкий район" на 01.07.2024 года.</t>
  </si>
  <si>
    <t>Исполнение доходов бюджета муниципального образования муниципального района "Малоярославецкий район" на 01.08.2024 года.</t>
  </si>
  <si>
    <t>Исполнение доходов бюджета муниципального образования муниципального района "Малоярославецкий район" на 01.09.2024 года.</t>
  </si>
  <si>
    <t>Исполнение доходов бюджета муниципального образования муниципального района "Малоярославецкий район" на 01.10.2024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</si>
</sst>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66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5" fillId="3" borderId="1" xfId="5" applyFont="1" applyFill="1">
      <alignment horizontal="right" vertical="top" shrinkToFit="1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4" fontId="6" fillId="0" borderId="2" xfId="5" applyFont="1" applyFill="1" applyBorder="1">
      <alignment horizontal="right" vertical="top" shrinkToFit="1"/>
    </xf>
    <xf numFmtId="0" fontId="5" fillId="0" borderId="2" xfId="4" applyFont="1" applyBorder="1">
      <alignment horizontal="left" vertical="top" wrapText="1"/>
    </xf>
    <xf numFmtId="4" fontId="5" fillId="3" borderId="2" xfId="5" applyFont="1" applyFill="1" applyBorder="1">
      <alignment horizontal="right" vertical="top" shrinkToFi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9" fillId="0" borderId="1" xfId="0" applyNumberFormat="1" applyFont="1" applyBorder="1" applyAlignment="1" applyProtection="1">
      <alignment vertical="top"/>
      <protection locked="0"/>
    </xf>
    <xf numFmtId="4" fontId="5" fillId="3" borderId="0" xfId="5" applyFont="1" applyFill="1" applyBorder="1">
      <alignment horizontal="right" vertical="top" shrinkToFi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5" fillId="3" borderId="0" xfId="5" applyFont="1" applyFill="1" applyBorder="1" applyAlignment="1">
      <alignment horizontal="right" vertical="top" shrinkToFit="1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6" fillId="3" borderId="2" xfId="2" applyFont="1" applyFill="1" applyBorder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9" t="s">
        <v>63</v>
      </c>
      <c r="B1" s="59"/>
      <c r="C1" s="59"/>
      <c r="D1" s="59"/>
      <c r="E1" s="59"/>
      <c r="F1" s="59"/>
      <c r="G1" s="59"/>
      <c r="H1" s="59"/>
    </row>
    <row r="2" spans="1:8" ht="37.5" customHeight="1">
      <c r="A2" s="60" t="s">
        <v>0</v>
      </c>
      <c r="B2" s="61" t="s">
        <v>51</v>
      </c>
      <c r="C2" s="61"/>
      <c r="D2" s="62" t="s">
        <v>52</v>
      </c>
      <c r="E2" s="63" t="s">
        <v>44</v>
      </c>
      <c r="F2" s="60" t="s">
        <v>53</v>
      </c>
      <c r="G2" s="61" t="s">
        <v>59</v>
      </c>
      <c r="H2" s="61"/>
    </row>
    <row r="3" spans="1:8" ht="51" customHeight="1">
      <c r="A3" s="60"/>
      <c r="B3" s="58" t="s">
        <v>38</v>
      </c>
      <c r="C3" s="57" t="s">
        <v>39</v>
      </c>
      <c r="D3" s="62"/>
      <c r="E3" s="64"/>
      <c r="F3" s="60"/>
      <c r="G3" s="5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2543201616.8899999</v>
      </c>
      <c r="D4" s="18">
        <f>D5+D33</f>
        <v>1786749929.5900004</v>
      </c>
      <c r="E4" s="19">
        <f>E5+E33</f>
        <v>1695248316.2000003</v>
      </c>
      <c r="F4" s="20">
        <f>D4/E4*100</f>
        <v>105.39753453907605</v>
      </c>
      <c r="G4" s="20">
        <f>D4/B4*100</f>
        <v>74.221989451388453</v>
      </c>
      <c r="H4" s="21">
        <f>D4/C4*100</f>
        <v>70.255929287075546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672131059.4799999</v>
      </c>
      <c r="D5" s="18">
        <f>D6+D20</f>
        <v>551924362.41000009</v>
      </c>
      <c r="E5" s="23">
        <f>E6+E20</f>
        <v>433170793.39000005</v>
      </c>
      <c r="F5" s="24">
        <f t="shared" ref="F5:F42" si="0">D5/E5*100</f>
        <v>127.41495290821274</v>
      </c>
      <c r="G5" s="24">
        <f t="shared" ref="G5:G42" si="1">D5/B5*100</f>
        <v>89.95077521734423</v>
      </c>
      <c r="H5" s="21">
        <f t="shared" ref="H5:H42" si="2">D5/C5*100</f>
        <v>82.115586629340001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623345808.17999995</v>
      </c>
      <c r="D6" s="18">
        <f>D7+D10+D11+D17+D18+D19</f>
        <v>505268489.13000011</v>
      </c>
      <c r="E6" s="23">
        <f>E7+E10+E11+E17+E18+E19</f>
        <v>396362968.54000002</v>
      </c>
      <c r="F6" s="24">
        <f t="shared" si="0"/>
        <v>127.47620974561593</v>
      </c>
      <c r="G6" s="24">
        <f t="shared" si="1"/>
        <v>89.444925682156168</v>
      </c>
      <c r="H6" s="21">
        <f t="shared" si="2"/>
        <v>81.057493689617729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332257361.28000003</v>
      </c>
      <c r="E7" s="16">
        <f>E8+E9</f>
        <v>270963464.90999997</v>
      </c>
      <c r="F7" s="20">
        <f t="shared" si="0"/>
        <v>122.6207235688984</v>
      </c>
      <c r="G7" s="20">
        <f t="shared" si="1"/>
        <v>85.013525545427854</v>
      </c>
      <c r="H7" s="21">
        <f t="shared" si="2"/>
        <v>76.235747556329031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7958209.1600000001</v>
      </c>
      <c r="E8" s="16">
        <v>7804417.8399999999</v>
      </c>
      <c r="F8" s="20">
        <f t="shared" si="0"/>
        <v>101.97056748053357</v>
      </c>
      <c r="G8" s="20">
        <f t="shared" si="1"/>
        <v>86.081270568561692</v>
      </c>
      <c r="H8" s="21">
        <f t="shared" si="2"/>
        <v>86.081270568561692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324299152.12</v>
      </c>
      <c r="E9" s="16">
        <v>263159047.06999999</v>
      </c>
      <c r="F9" s="20">
        <f t="shared" si="0"/>
        <v>123.23313818420114</v>
      </c>
      <c r="G9" s="20">
        <f t="shared" si="1"/>
        <v>84.987656269332263</v>
      </c>
      <c r="H9" s="21">
        <f t="shared" si="2"/>
        <v>76.022373759560338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26787119.539999999</v>
      </c>
      <c r="E10" s="16">
        <v>27747275.870000001</v>
      </c>
      <c r="F10" s="20">
        <f t="shared" si="0"/>
        <v>96.539637496313247</v>
      </c>
      <c r="G10" s="20">
        <f t="shared" si="1"/>
        <v>71.504825848957282</v>
      </c>
      <c r="H10" s="21">
        <f>D10/C10*100</f>
        <v>71.504825848957282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116246661.8</v>
      </c>
      <c r="D11" s="16">
        <f>D12+D13+D14+D15+D16</f>
        <v>122023293.34</v>
      </c>
      <c r="E11" s="16">
        <f>E12+E13+E14+E15+E16</f>
        <v>71610279.420000002</v>
      </c>
      <c r="F11" s="20">
        <f t="shared" si="0"/>
        <v>170.39913030407777</v>
      </c>
      <c r="G11" s="20">
        <f t="shared" si="1"/>
        <v>118.70632776896892</v>
      </c>
      <c r="H11" s="21">
        <f t="shared" si="2"/>
        <v>104.96928810733385</v>
      </c>
    </row>
    <row r="12" spans="1:8" ht="25.5" customHeight="1" outlineLevel="3">
      <c r="A12" s="9" t="s">
        <v>9</v>
      </c>
      <c r="B12" s="25">
        <v>89549558.799999997</v>
      </c>
      <c r="C12" s="25">
        <v>103001958.8</v>
      </c>
      <c r="D12" s="16">
        <v>106829659.63</v>
      </c>
      <c r="E12" s="16">
        <v>63085924.549999997</v>
      </c>
      <c r="F12" s="20">
        <f t="shared" si="0"/>
        <v>169.33992866400814</v>
      </c>
      <c r="G12" s="20">
        <f t="shared" si="1"/>
        <v>119.29669008039825</v>
      </c>
      <c r="H12" s="21">
        <f t="shared" si="2"/>
        <v>103.71614372638514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162727.67999999999</v>
      </c>
      <c r="E13" s="16">
        <v>-220017.33</v>
      </c>
      <c r="F13" s="20">
        <f t="shared" si="0"/>
        <v>-73.961301139323893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324867.75</v>
      </c>
      <c r="F14" s="20">
        <f t="shared" si="0"/>
        <v>718.18702225751872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12697748.01</v>
      </c>
      <c r="E15" s="16">
        <v>8419504.4499999993</v>
      </c>
      <c r="F15" s="20">
        <f t="shared" si="0"/>
        <v>150.81348415939135</v>
      </c>
      <c r="G15" s="20">
        <f t="shared" si="1"/>
        <v>97.842800147298789</v>
      </c>
      <c r="H15" s="21">
        <f t="shared" si="2"/>
        <v>97.842800147298789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14880743.99</v>
      </c>
      <c r="E17" s="16">
        <v>18603425.789999999</v>
      </c>
      <c r="F17" s="20">
        <f t="shared" si="0"/>
        <v>79.989267342356513</v>
      </c>
      <c r="G17" s="20">
        <f t="shared" si="1"/>
        <v>62.542997169482462</v>
      </c>
      <c r="H17" s="21">
        <f t="shared" si="2"/>
        <v>62.542997169482462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9319970.9800000004</v>
      </c>
      <c r="E18" s="16">
        <v>7438522.5499999998</v>
      </c>
      <c r="F18" s="20">
        <f t="shared" si="0"/>
        <v>125.29330814490845</v>
      </c>
      <c r="G18" s="20">
        <f t="shared" si="1"/>
        <v>93.055222955317291</v>
      </c>
      <c r="H18" s="21">
        <f t="shared" si="2"/>
        <v>93.055222955317291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46655873.280000001</v>
      </c>
      <c r="E20" s="18">
        <f>E21+E22+E23+E26+E28+E29</f>
        <v>36807824.850000009</v>
      </c>
      <c r="F20" s="24">
        <f t="shared" si="0"/>
        <v>126.75531213847316</v>
      </c>
      <c r="G20" s="24">
        <f t="shared" si="1"/>
        <v>95.819380470140274</v>
      </c>
      <c r="H20" s="21">
        <f t="shared" si="2"/>
        <v>95.635201288796083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9193818.1699999999</v>
      </c>
      <c r="E21" s="16">
        <v>8880833</v>
      </c>
      <c r="F21" s="20">
        <f t="shared" si="0"/>
        <v>103.52427717084647</v>
      </c>
      <c r="G21" s="20">
        <f t="shared" si="1"/>
        <v>79.70869398766385</v>
      </c>
      <c r="H21" s="21">
        <f t="shared" si="2"/>
        <v>79.70869398766385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1078243.48</v>
      </c>
      <c r="E22" s="16">
        <v>1969546.55</v>
      </c>
      <c r="F22" s="20">
        <f t="shared" si="0"/>
        <v>54.745772827760788</v>
      </c>
      <c r="G22" s="20">
        <f t="shared" si="1"/>
        <v>40.68843320754717</v>
      </c>
      <c r="H22" s="21">
        <f t="shared" si="2"/>
        <v>40.68843320754717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16834565.190000001</v>
      </c>
      <c r="E23" s="16">
        <f>E24+E25</f>
        <v>16410171.710000001</v>
      </c>
      <c r="F23" s="20">
        <f t="shared" si="0"/>
        <v>102.58616111701858</v>
      </c>
      <c r="G23" s="20">
        <f t="shared" si="1"/>
        <v>75.35615572963296</v>
      </c>
      <c r="H23" s="21">
        <f t="shared" si="2"/>
        <v>75.35615572963296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16389326.24</v>
      </c>
      <c r="E24" s="16">
        <v>16170557.630000001</v>
      </c>
      <c r="F24" s="20">
        <f t="shared" si="0"/>
        <v>101.35288228770871</v>
      </c>
      <c r="G24" s="20">
        <f t="shared" si="1"/>
        <v>73.36314341987466</v>
      </c>
      <c r="H24" s="21">
        <f t="shared" si="2"/>
        <v>73.36314341987466</v>
      </c>
    </row>
    <row r="25" spans="1:8" ht="15" customHeight="1" outlineLevel="3">
      <c r="A25" s="9" t="s">
        <v>22</v>
      </c>
      <c r="B25" s="25"/>
      <c r="C25" s="25"/>
      <c r="D25" s="16">
        <v>445238.95</v>
      </c>
      <c r="E25" s="16">
        <v>239614.07999999999</v>
      </c>
      <c r="F25" s="20">
        <f t="shared" si="0"/>
        <v>185.81501971837383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17371291.960000001</v>
      </c>
      <c r="E26" s="16">
        <v>7883066.9699999997</v>
      </c>
      <c r="F26" s="20">
        <f t="shared" si="0"/>
        <v>220.36210051378015</v>
      </c>
      <c r="G26" s="20">
        <f t="shared" si="1"/>
        <v>172.55325817312172</v>
      </c>
      <c r="H26" s="21">
        <f t="shared" si="2"/>
        <v>172.55325817312172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17371291.960000001</v>
      </c>
      <c r="E27" s="16">
        <v>7883066.9699999997</v>
      </c>
      <c r="F27" s="20">
        <f t="shared" si="0"/>
        <v>220.36210051378015</v>
      </c>
      <c r="G27" s="20">
        <f t="shared" si="1"/>
        <v>172.55325817312172</v>
      </c>
      <c r="H27" s="21">
        <f t="shared" si="2"/>
        <v>172.55325817312172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1891594.65</v>
      </c>
      <c r="E28" s="16">
        <v>1556304.24</v>
      </c>
      <c r="F28" s="20">
        <f t="shared" si="0"/>
        <v>121.5440144274104</v>
      </c>
      <c r="G28" s="20">
        <f t="shared" si="1"/>
        <v>90.07593571428572</v>
      </c>
      <c r="H28" s="21">
        <f t="shared" si="2"/>
        <v>90.07593571428572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286359.83</v>
      </c>
      <c r="E29" s="25">
        <f>E30+E31+E32</f>
        <v>107902.38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13986.39</v>
      </c>
      <c r="E30" s="16">
        <v>-6307.19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179935.75</v>
      </c>
      <c r="E31" s="16">
        <v>40172.269999999997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92437.69</v>
      </c>
      <c r="E32" s="16">
        <v>74037.3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1871070557.4100001</v>
      </c>
      <c r="D33" s="26">
        <f>D34+D40+D41+D39</f>
        <v>1234825567.1800003</v>
      </c>
      <c r="E33" s="26">
        <f>E34+E39+E40+E41</f>
        <v>1262077522.8100002</v>
      </c>
      <c r="F33" s="24">
        <f t="shared" si="0"/>
        <v>97.840706681050477</v>
      </c>
      <c r="G33" s="24">
        <f t="shared" si="1"/>
        <v>68.841582979900778</v>
      </c>
      <c r="H33" s="21">
        <f t="shared" si="2"/>
        <v>65.995670889572878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1871070557.4100001</v>
      </c>
      <c r="D34" s="26">
        <f>D35+D36+D37+D38</f>
        <v>1234184464.0900002</v>
      </c>
      <c r="E34" s="26">
        <f>E35+E36+E37+E38</f>
        <v>1263881733.5300002</v>
      </c>
      <c r="F34" s="24">
        <f t="shared" si="0"/>
        <v>97.650312631937794</v>
      </c>
      <c r="G34" s="24">
        <f t="shared" si="1"/>
        <v>68.805841452723215</v>
      </c>
      <c r="H34" s="21">
        <f t="shared" si="2"/>
        <v>65.961406917673941</v>
      </c>
    </row>
    <row r="35" spans="1:8">
      <c r="A35" s="12" t="s">
        <v>31</v>
      </c>
      <c r="B35" s="28"/>
      <c r="C35" s="29">
        <v>2460780</v>
      </c>
      <c r="D35" s="29">
        <v>1731660</v>
      </c>
      <c r="E35" s="29">
        <v>1458240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385499701.73000002</v>
      </c>
      <c r="D36" s="29">
        <v>187350026.81</v>
      </c>
      <c r="E36" s="29">
        <v>185480687.06</v>
      </c>
      <c r="F36" s="20">
        <f t="shared" si="0"/>
        <v>101.00783525208492</v>
      </c>
      <c r="G36" s="20">
        <f t="shared" si="1"/>
        <v>53.024213009248967</v>
      </c>
      <c r="H36" s="21">
        <f t="shared" si="2"/>
        <v>48.599266346830539</v>
      </c>
    </row>
    <row r="37" spans="1:8">
      <c r="A37" s="12" t="s">
        <v>33</v>
      </c>
      <c r="B37" s="28">
        <v>1252074088.5</v>
      </c>
      <c r="C37" s="29">
        <v>1272151062.1800001</v>
      </c>
      <c r="D37" s="29">
        <v>917418965.63</v>
      </c>
      <c r="E37" s="29">
        <v>962837666.08000004</v>
      </c>
      <c r="F37" s="20">
        <f t="shared" si="0"/>
        <v>95.282828866166696</v>
      </c>
      <c r="G37" s="20">
        <f t="shared" si="1"/>
        <v>73.271939261124643</v>
      </c>
      <c r="H37" s="21">
        <f t="shared" si="2"/>
        <v>72.115568103828849</v>
      </c>
    </row>
    <row r="38" spans="1:8">
      <c r="A38" s="12" t="s">
        <v>34</v>
      </c>
      <c r="B38" s="28">
        <v>188317185.08000001</v>
      </c>
      <c r="C38" s="29">
        <v>210959013.5</v>
      </c>
      <c r="D38" s="29">
        <v>127683811.65000001</v>
      </c>
      <c r="E38" s="29">
        <v>114105140.39</v>
      </c>
      <c r="F38" s="20">
        <f t="shared" si="0"/>
        <v>111.90013983032618</v>
      </c>
      <c r="G38" s="20">
        <f t="shared" si="1"/>
        <v>67.802527738378188</v>
      </c>
      <c r="H38" s="21">
        <f t="shared" si="2"/>
        <v>60.52541179995611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-99925973.629999995</v>
      </c>
      <c r="D42" s="44">
        <v>93945926.519999996</v>
      </c>
      <c r="E42" s="44">
        <v>9326862.3499999996</v>
      </c>
      <c r="F42" s="45">
        <f t="shared" si="0"/>
        <v>1007.2618528566576</v>
      </c>
      <c r="G42" s="45">
        <f t="shared" si="1"/>
        <v>-222.79490245926908</v>
      </c>
      <c r="H42" s="46">
        <f t="shared" si="2"/>
        <v>-94.015522798764451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C25" sqref="C25"/>
    </sheetView>
  </sheetViews>
  <sheetFormatPr defaultRowHeight="15" outlineLevelRow="3"/>
  <cols>
    <col min="1" max="1" width="62.85546875" style="1" customWidth="1"/>
    <col min="2" max="5" width="17.28515625" style="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9" t="s">
        <v>48</v>
      </c>
      <c r="B1" s="59"/>
      <c r="C1" s="59"/>
      <c r="D1" s="59"/>
      <c r="E1" s="59"/>
      <c r="F1" s="59"/>
      <c r="G1" s="59"/>
      <c r="H1" s="59"/>
    </row>
    <row r="2" spans="1:8" ht="37.5" customHeight="1">
      <c r="A2" s="60" t="s">
        <v>0</v>
      </c>
      <c r="B2" s="61" t="s">
        <v>43</v>
      </c>
      <c r="C2" s="61"/>
      <c r="D2" s="62" t="s">
        <v>44</v>
      </c>
      <c r="E2" s="65" t="s">
        <v>42</v>
      </c>
      <c r="F2" s="60" t="s">
        <v>45</v>
      </c>
      <c r="G2" s="61" t="s">
        <v>46</v>
      </c>
      <c r="H2" s="61"/>
    </row>
    <row r="3" spans="1:8" ht="51" customHeight="1">
      <c r="A3" s="60"/>
      <c r="B3" s="33" t="s">
        <v>38</v>
      </c>
      <c r="C3" s="32" t="s">
        <v>39</v>
      </c>
      <c r="D3" s="62"/>
      <c r="E3" s="65"/>
      <c r="F3" s="60"/>
      <c r="G3" s="32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2673075019.1199999</v>
      </c>
      <c r="C4" s="17">
        <f>C5+C33</f>
        <v>2533450465.4000006</v>
      </c>
      <c r="D4" s="18">
        <f>D5+D33</f>
        <v>2530530330.54</v>
      </c>
      <c r="E4" s="19">
        <f>E5+E33</f>
        <v>4553082239.54</v>
      </c>
      <c r="F4" s="20">
        <f>D4/E4*100</f>
        <v>55.578401562007819</v>
      </c>
      <c r="G4" s="20">
        <f>D4/B4*100</f>
        <v>94.667389146941076</v>
      </c>
      <c r="H4" s="21">
        <f>D4/C4*100</f>
        <v>99.884736848030713</v>
      </c>
    </row>
    <row r="5" spans="1:8" s="2" customFormat="1" ht="15" customHeight="1" outlineLevel="1">
      <c r="A5" s="7" t="s">
        <v>2</v>
      </c>
      <c r="B5" s="22">
        <f>B6+B20</f>
        <v>580638987.62</v>
      </c>
      <c r="C5" s="22">
        <f>C6+C20</f>
        <v>580726265.51999998</v>
      </c>
      <c r="D5" s="18">
        <f>D6+D20</f>
        <v>619622182.81999993</v>
      </c>
      <c r="E5" s="23">
        <f>E6+E20</f>
        <v>599435091.73000002</v>
      </c>
      <c r="F5" s="24">
        <f t="shared" ref="F5:F42" si="0">D5/E5*100</f>
        <v>103.36768590436354</v>
      </c>
      <c r="G5" s="24">
        <f t="shared" ref="G5:G42" si="1">D5/B5*100</f>
        <v>106.71384389115677</v>
      </c>
      <c r="H5" s="21">
        <f t="shared" ref="H5:H42" si="2">D5/C5*100</f>
        <v>106.69780576657256</v>
      </c>
    </row>
    <row r="6" spans="1:8" s="2" customFormat="1" ht="15" customHeight="1" outlineLevel="1">
      <c r="A6" s="7" t="s">
        <v>3</v>
      </c>
      <c r="B6" s="22">
        <f>B7+B10+B11+B17+B18+B19</f>
        <v>517347118.81999999</v>
      </c>
      <c r="C6" s="22">
        <f>C7+C10+C11+C17+C18+C19</f>
        <v>517347118.81999999</v>
      </c>
      <c r="D6" s="18">
        <f>D7+D10+D11+D17+D18+D19</f>
        <v>569840017.31999993</v>
      </c>
      <c r="E6" s="23">
        <f>E7+E10+E11+E17+E18+E19</f>
        <v>526626989.44000006</v>
      </c>
      <c r="F6" s="24">
        <f t="shared" si="0"/>
        <v>108.20562347667584</v>
      </c>
      <c r="G6" s="24">
        <f t="shared" si="1"/>
        <v>110.14655278640176</v>
      </c>
      <c r="H6" s="21">
        <f t="shared" si="2"/>
        <v>110.14655278640176</v>
      </c>
    </row>
    <row r="7" spans="1:8" ht="15" customHeight="1" outlineLevel="2">
      <c r="A7" s="9" t="s">
        <v>4</v>
      </c>
      <c r="B7" s="25">
        <f>B8+B9</f>
        <v>339247130</v>
      </c>
      <c r="C7" s="25">
        <f>C8+C9</f>
        <v>339247130</v>
      </c>
      <c r="D7" s="16">
        <f>D8+D9</f>
        <v>408906761.50999999</v>
      </c>
      <c r="E7" s="10">
        <f>E8+E9</f>
        <v>341037694.84000003</v>
      </c>
      <c r="F7" s="20">
        <f t="shared" si="0"/>
        <v>119.9007522326355</v>
      </c>
      <c r="G7" s="20">
        <f t="shared" si="1"/>
        <v>120.53359493711855</v>
      </c>
      <c r="H7" s="21">
        <f t="shared" si="2"/>
        <v>120.53359493711855</v>
      </c>
    </row>
    <row r="8" spans="1:8" ht="15" customHeight="1" outlineLevel="3">
      <c r="A8" s="9" t="s">
        <v>5</v>
      </c>
      <c r="B8" s="25">
        <v>8778405</v>
      </c>
      <c r="C8" s="25">
        <v>8778405</v>
      </c>
      <c r="D8" s="16">
        <v>10396921.33</v>
      </c>
      <c r="E8" s="3">
        <v>13539442.73</v>
      </c>
      <c r="F8" s="20">
        <f t="shared" si="0"/>
        <v>76.789876343751104</v>
      </c>
      <c r="G8" s="20">
        <f t="shared" si="1"/>
        <v>118.43747617021543</v>
      </c>
      <c r="H8" s="21">
        <f t="shared" si="2"/>
        <v>118.43747617021543</v>
      </c>
    </row>
    <row r="9" spans="1:8" ht="15" customHeight="1" outlineLevel="3">
      <c r="A9" s="9" t="s">
        <v>6</v>
      </c>
      <c r="B9" s="25">
        <v>330468725</v>
      </c>
      <c r="C9" s="25">
        <v>330468725</v>
      </c>
      <c r="D9" s="16">
        <v>398509840.18000001</v>
      </c>
      <c r="E9" s="3">
        <v>327498252.11000001</v>
      </c>
      <c r="F9" s="20">
        <f t="shared" si="0"/>
        <v>121.68304337885401</v>
      </c>
      <c r="G9" s="20">
        <f t="shared" si="1"/>
        <v>120.58927518178915</v>
      </c>
      <c r="H9" s="21">
        <f t="shared" si="2"/>
        <v>120.58927518178915</v>
      </c>
    </row>
    <row r="10" spans="1:8" ht="25.5" outlineLevel="2">
      <c r="A10" s="9" t="s">
        <v>7</v>
      </c>
      <c r="B10" s="25">
        <v>32950360</v>
      </c>
      <c r="C10" s="25">
        <v>32950360</v>
      </c>
      <c r="D10" s="16">
        <v>38353593.299999997</v>
      </c>
      <c r="E10" s="3">
        <v>36826068.950000003</v>
      </c>
      <c r="F10" s="20">
        <f t="shared" si="0"/>
        <v>104.14794300220849</v>
      </c>
      <c r="G10" s="20">
        <f t="shared" si="1"/>
        <v>116.39810096156764</v>
      </c>
      <c r="H10" s="21">
        <f t="shared" si="2"/>
        <v>116.39810096156764</v>
      </c>
    </row>
    <row r="11" spans="1:8" ht="15" customHeight="1" outlineLevel="2">
      <c r="A11" s="9" t="s">
        <v>8</v>
      </c>
      <c r="B11" s="25">
        <f>B12+B13+B14+B15+B16</f>
        <v>112789628.81999999</v>
      </c>
      <c r="C11" s="25">
        <f>C12+C13+C14+C15+C16</f>
        <v>112789628.81999999</v>
      </c>
      <c r="D11" s="16">
        <f>D12+D13+D14+D15+D16</f>
        <v>89378818.860000014</v>
      </c>
      <c r="E11" s="10">
        <f>E12+E13+E14+E15+E16</f>
        <v>115515972.93000001</v>
      </c>
      <c r="F11" s="20">
        <f t="shared" si="0"/>
        <v>77.373558472438702</v>
      </c>
      <c r="G11" s="20">
        <f t="shared" si="1"/>
        <v>79.243827464525936</v>
      </c>
      <c r="H11" s="21">
        <f t="shared" si="2"/>
        <v>79.243827464525936</v>
      </c>
    </row>
    <row r="12" spans="1:8" ht="25.5" customHeight="1" outlineLevel="3">
      <c r="A12" s="9" t="s">
        <v>9</v>
      </c>
      <c r="B12" s="25">
        <v>97401544.819999993</v>
      </c>
      <c r="C12" s="25">
        <v>97401544.819999993</v>
      </c>
      <c r="D12" s="16">
        <v>82218185.090000004</v>
      </c>
      <c r="E12" s="10">
        <v>96715299.390000001</v>
      </c>
      <c r="F12" s="20">
        <f t="shared" si="0"/>
        <v>85.010526368179811</v>
      </c>
      <c r="G12" s="20">
        <f t="shared" si="1"/>
        <v>84.411582220734644</v>
      </c>
      <c r="H12" s="21">
        <f t="shared" si="2"/>
        <v>84.411582220734644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-73315.94</v>
      </c>
      <c r="E13" s="10">
        <v>-16276.49</v>
      </c>
      <c r="F13" s="20">
        <f t="shared" si="0"/>
        <v>450.44072769989106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165667</v>
      </c>
      <c r="C14" s="25">
        <v>165667</v>
      </c>
      <c r="D14" s="16">
        <v>204497.93</v>
      </c>
      <c r="E14" s="10">
        <v>194905.32</v>
      </c>
      <c r="F14" s="20">
        <f t="shared" si="0"/>
        <v>104.92167684288967</v>
      </c>
      <c r="G14" s="20">
        <f t="shared" si="1"/>
        <v>123.43914599769417</v>
      </c>
      <c r="H14" s="21">
        <f t="shared" si="2"/>
        <v>123.43914599769417</v>
      </c>
    </row>
    <row r="15" spans="1:8" ht="15" customHeight="1" outlineLevel="3">
      <c r="A15" s="9" t="s">
        <v>12</v>
      </c>
      <c r="B15" s="25">
        <v>15222417</v>
      </c>
      <c r="C15" s="25">
        <v>15222417</v>
      </c>
      <c r="D15" s="16">
        <v>7029451.7800000003</v>
      </c>
      <c r="E15" s="10">
        <v>18622044.710000001</v>
      </c>
      <c r="F15" s="20">
        <f t="shared" si="0"/>
        <v>37.748012581159784</v>
      </c>
      <c r="G15" s="20">
        <f t="shared" si="1"/>
        <v>46.178289426705362</v>
      </c>
      <c r="H15" s="21">
        <f t="shared" si="2"/>
        <v>46.178289426705362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0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22660000</v>
      </c>
      <c r="C17" s="25">
        <v>22660000</v>
      </c>
      <c r="D17" s="16">
        <v>22925767.84</v>
      </c>
      <c r="E17" s="3">
        <v>22555447.379999999</v>
      </c>
      <c r="F17" s="20">
        <f t="shared" si="0"/>
        <v>101.64182272140772</v>
      </c>
      <c r="G17" s="20">
        <f t="shared" si="1"/>
        <v>101.17285013239187</v>
      </c>
      <c r="H17" s="21">
        <f t="shared" si="2"/>
        <v>101.17285013239187</v>
      </c>
    </row>
    <row r="18" spans="1:8" ht="15" customHeight="1" outlineLevel="2">
      <c r="A18" s="9" t="s">
        <v>15</v>
      </c>
      <c r="B18" s="25">
        <v>9700000</v>
      </c>
      <c r="C18" s="25">
        <v>9700000</v>
      </c>
      <c r="D18" s="16">
        <v>10275075.810000001</v>
      </c>
      <c r="E18" s="3">
        <v>10690068.539999999</v>
      </c>
      <c r="F18" s="20">
        <f t="shared" si="0"/>
        <v>96.117960063144764</v>
      </c>
      <c r="G18" s="20">
        <f t="shared" si="1"/>
        <v>105.92861659793815</v>
      </c>
      <c r="H18" s="21">
        <f t="shared" si="2"/>
        <v>105.92861659793815</v>
      </c>
    </row>
    <row r="19" spans="1:8" ht="25.5" outlineLevel="2">
      <c r="A19" s="9" t="s">
        <v>16</v>
      </c>
      <c r="B19" s="25"/>
      <c r="C19" s="25"/>
      <c r="D19" s="16">
        <v>0</v>
      </c>
      <c r="E19" s="3">
        <v>1736.8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63291868.799999997</v>
      </c>
      <c r="C20" s="22">
        <f>C21+C22+C23+C26+C28+C29</f>
        <v>63379146.699999996</v>
      </c>
      <c r="D20" s="18">
        <f>D21+D22+D23+D26+D28+D29</f>
        <v>49782165.5</v>
      </c>
      <c r="E20" s="8">
        <f>E21+E22+E23+E26+E28+E29</f>
        <v>72808102.290000007</v>
      </c>
      <c r="F20" s="24">
        <f t="shared" si="0"/>
        <v>68.37448571549632</v>
      </c>
      <c r="G20" s="24">
        <f t="shared" si="1"/>
        <v>78.654914831650544</v>
      </c>
      <c r="H20" s="21">
        <f t="shared" si="2"/>
        <v>78.546601038413797</v>
      </c>
    </row>
    <row r="21" spans="1:8" ht="25.5" outlineLevel="2">
      <c r="A21" s="9" t="s">
        <v>18</v>
      </c>
      <c r="B21" s="25">
        <v>15278867.800000001</v>
      </c>
      <c r="C21" s="25">
        <v>15278867.800000001</v>
      </c>
      <c r="D21" s="16">
        <v>11713334.25</v>
      </c>
      <c r="E21" s="10">
        <v>19204442.640000001</v>
      </c>
      <c r="F21" s="20">
        <f t="shared" si="0"/>
        <v>60.992836238854778</v>
      </c>
      <c r="G21" s="20">
        <f t="shared" si="1"/>
        <v>76.663627196250744</v>
      </c>
      <c r="H21" s="21">
        <f t="shared" si="2"/>
        <v>76.663627196250744</v>
      </c>
    </row>
    <row r="22" spans="1:8" outlineLevel="2">
      <c r="A22" s="9" t="s">
        <v>19</v>
      </c>
      <c r="B22" s="25">
        <v>1440000</v>
      </c>
      <c r="C22" s="25">
        <v>1440000</v>
      </c>
      <c r="D22" s="16">
        <v>2230411.7000000002</v>
      </c>
      <c r="E22" s="10">
        <v>2966427.43</v>
      </c>
      <c r="F22" s="20">
        <f t="shared" si="0"/>
        <v>75.188480171247605</v>
      </c>
      <c r="G22" s="20">
        <f t="shared" si="1"/>
        <v>154.88970138888891</v>
      </c>
      <c r="H22" s="21">
        <f t="shared" si="2"/>
        <v>154.88970138888891</v>
      </c>
    </row>
    <row r="23" spans="1:8" ht="25.5" outlineLevel="2">
      <c r="A23" s="9" t="s">
        <v>20</v>
      </c>
      <c r="B23" s="25">
        <f>B24+B25</f>
        <v>24575500</v>
      </c>
      <c r="C23" s="25">
        <f>C24+C25</f>
        <v>24575500</v>
      </c>
      <c r="D23" s="16">
        <f>D24+D25</f>
        <v>22564915.830000002</v>
      </c>
      <c r="E23" s="10">
        <f>E24+E25</f>
        <v>21970326.129999999</v>
      </c>
      <c r="F23" s="20">
        <f t="shared" si="0"/>
        <v>102.70633078672466</v>
      </c>
      <c r="G23" s="20">
        <f t="shared" si="1"/>
        <v>91.818745620638452</v>
      </c>
      <c r="H23" s="21">
        <f t="shared" si="2"/>
        <v>91.818745620638452</v>
      </c>
    </row>
    <row r="24" spans="1:8" ht="15" customHeight="1" outlineLevel="3">
      <c r="A24" s="9" t="s">
        <v>21</v>
      </c>
      <c r="B24" s="25">
        <v>24575500</v>
      </c>
      <c r="C24" s="25">
        <v>24575500</v>
      </c>
      <c r="D24" s="16">
        <v>22315337.350000001</v>
      </c>
      <c r="E24" s="10">
        <v>21275328.449999999</v>
      </c>
      <c r="F24" s="20">
        <f t="shared" si="0"/>
        <v>104.88833299304483</v>
      </c>
      <c r="G24" s="20">
        <f t="shared" si="1"/>
        <v>90.803187524160251</v>
      </c>
      <c r="H24" s="21">
        <f t="shared" si="2"/>
        <v>90.803187524160251</v>
      </c>
    </row>
    <row r="25" spans="1:8" ht="15" customHeight="1" outlineLevel="3">
      <c r="A25" s="9" t="s">
        <v>22</v>
      </c>
      <c r="B25" s="25"/>
      <c r="C25" s="25"/>
      <c r="D25" s="16">
        <v>249578.48</v>
      </c>
      <c r="E25" s="10">
        <v>694997.68</v>
      </c>
      <c r="F25" s="20">
        <f t="shared" si="0"/>
        <v>35.91069253641249</v>
      </c>
      <c r="G25" s="20"/>
      <c r="H25" s="21"/>
    </row>
    <row r="26" spans="1:8" ht="25.5" customHeight="1" outlineLevel="2">
      <c r="A26" s="9" t="s">
        <v>23</v>
      </c>
      <c r="B26" s="25">
        <v>20347501</v>
      </c>
      <c r="C26" s="25">
        <v>20347501</v>
      </c>
      <c r="D26" s="16">
        <v>10837662.26</v>
      </c>
      <c r="E26" s="10">
        <v>26990248.420000002</v>
      </c>
      <c r="F26" s="20">
        <f t="shared" si="0"/>
        <v>40.153992254362507</v>
      </c>
      <c r="G26" s="20">
        <f t="shared" si="1"/>
        <v>53.262866334298252</v>
      </c>
      <c r="H26" s="21">
        <f t="shared" si="2"/>
        <v>53.262866334298252</v>
      </c>
    </row>
    <row r="27" spans="1:8" ht="25.5" outlineLevel="3">
      <c r="A27" s="9" t="s">
        <v>24</v>
      </c>
      <c r="B27" s="25">
        <v>20347501</v>
      </c>
      <c r="C27" s="25">
        <v>20347501</v>
      </c>
      <c r="D27" s="16">
        <v>10837662.26</v>
      </c>
      <c r="E27" s="10">
        <v>26972692.420000002</v>
      </c>
      <c r="F27" s="20">
        <f t="shared" si="0"/>
        <v>40.180127705619675</v>
      </c>
      <c r="G27" s="20">
        <f t="shared" si="1"/>
        <v>53.262866334298252</v>
      </c>
      <c r="H27" s="21">
        <f t="shared" si="2"/>
        <v>53.262866334298252</v>
      </c>
    </row>
    <row r="28" spans="1:8" outlineLevel="2">
      <c r="A28" s="9" t="s">
        <v>25</v>
      </c>
      <c r="B28" s="25">
        <v>1650000</v>
      </c>
      <c r="C28" s="25">
        <v>1650000</v>
      </c>
      <c r="D28" s="16">
        <v>1997458.5</v>
      </c>
      <c r="E28" s="10">
        <v>1666203.68</v>
      </c>
      <c r="F28" s="20">
        <f t="shared" si="0"/>
        <v>119.88081193050782</v>
      </c>
      <c r="G28" s="20">
        <f t="shared" si="1"/>
        <v>121.05809090909089</v>
      </c>
      <c r="H28" s="21">
        <f t="shared" si="2"/>
        <v>121.05809090909089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87277.9</v>
      </c>
      <c r="D29" s="25">
        <f>D30+D31+D32</f>
        <v>438382.96</v>
      </c>
      <c r="E29" s="10">
        <f>E30+E31</f>
        <v>10453.990000000002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-6807.19</v>
      </c>
      <c r="E30" s="10">
        <v>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372993.7</v>
      </c>
      <c r="E31" s="10">
        <v>2146.8000000000002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87277.9</v>
      </c>
      <c r="D32" s="16">
        <v>72196.45</v>
      </c>
      <c r="E32" s="31"/>
      <c r="F32" s="20"/>
      <c r="G32" s="20"/>
      <c r="H32" s="21"/>
    </row>
    <row r="33" spans="1:8">
      <c r="A33" s="5" t="s">
        <v>29</v>
      </c>
      <c r="B33" s="26">
        <f>B34+B40+B41</f>
        <v>2092436031.5</v>
      </c>
      <c r="C33" s="26">
        <f>C34+C40+C41+C39</f>
        <v>1952724199.8800004</v>
      </c>
      <c r="D33" s="26">
        <f>D34+D40+D41+D39</f>
        <v>1910908147.72</v>
      </c>
      <c r="E33" s="27">
        <f>E34+E40+E41+E39</f>
        <v>3953647147.8099999</v>
      </c>
      <c r="F33" s="24">
        <f t="shared" si="0"/>
        <v>48.332794411825247</v>
      </c>
      <c r="G33" s="24">
        <f t="shared" si="1"/>
        <v>91.324567105171255</v>
      </c>
      <c r="H33" s="21">
        <f t="shared" si="2"/>
        <v>97.858578689065766</v>
      </c>
    </row>
    <row r="34" spans="1:8" ht="46.5" customHeight="1">
      <c r="A34" s="11" t="s">
        <v>30</v>
      </c>
      <c r="B34" s="26">
        <f>B35+B36+B37+B38</f>
        <v>2092436031.5</v>
      </c>
      <c r="C34" s="26">
        <f>C35+C36+C37+C38</f>
        <v>1952682968.9700003</v>
      </c>
      <c r="D34" s="26">
        <f>D35+D36+D37+D38</f>
        <v>1912671127.53</v>
      </c>
      <c r="E34" s="27">
        <f>E35+E36+E37+E38</f>
        <v>3953344910.6199999</v>
      </c>
      <c r="F34" s="24">
        <f t="shared" si="0"/>
        <v>48.381084139456917</v>
      </c>
      <c r="G34" s="24">
        <f t="shared" si="1"/>
        <v>91.408822001543712</v>
      </c>
      <c r="H34" s="21">
        <f t="shared" si="2"/>
        <v>97.950929972974279</v>
      </c>
    </row>
    <row r="35" spans="1:8">
      <c r="A35" s="12" t="s">
        <v>31</v>
      </c>
      <c r="B35" s="28"/>
      <c r="C35" s="29">
        <v>4198955</v>
      </c>
      <c r="D35" s="29">
        <v>4114508.52</v>
      </c>
      <c r="E35" s="28">
        <v>12168581.640000001</v>
      </c>
      <c r="F35" s="20"/>
      <c r="G35" s="20"/>
      <c r="H35" s="21"/>
    </row>
    <row r="36" spans="1:8" ht="26.25">
      <c r="A36" s="12" t="s">
        <v>32</v>
      </c>
      <c r="B36" s="28">
        <v>692217476.69000006</v>
      </c>
      <c r="C36" s="29">
        <v>436192419.98000002</v>
      </c>
      <c r="D36" s="29">
        <v>404681687.36000001</v>
      </c>
      <c r="E36" s="28">
        <v>2104426074.45</v>
      </c>
      <c r="F36" s="20">
        <f t="shared" si="0"/>
        <v>19.230026289508181</v>
      </c>
      <c r="G36" s="20">
        <f t="shared" si="1"/>
        <v>58.461639728468029</v>
      </c>
      <c r="H36" s="21">
        <f t="shared" si="2"/>
        <v>92.775955936729758</v>
      </c>
    </row>
    <row r="37" spans="1:8">
      <c r="A37" s="12" t="s">
        <v>33</v>
      </c>
      <c r="B37" s="28">
        <v>1218611642</v>
      </c>
      <c r="C37" s="29">
        <v>1290920708.6300001</v>
      </c>
      <c r="D37" s="29">
        <v>1285418030.6600001</v>
      </c>
      <c r="E37" s="28">
        <v>1408468794.24</v>
      </c>
      <c r="F37" s="20">
        <f t="shared" si="0"/>
        <v>91.263507996540511</v>
      </c>
      <c r="G37" s="20">
        <f t="shared" si="1"/>
        <v>105.4821721996974</v>
      </c>
      <c r="H37" s="21">
        <f t="shared" si="2"/>
        <v>99.573740049778905</v>
      </c>
    </row>
    <row r="38" spans="1:8">
      <c r="A38" s="12" t="s">
        <v>34</v>
      </c>
      <c r="B38" s="28">
        <v>181606912.81</v>
      </c>
      <c r="C38" s="29">
        <v>221370885.36000001</v>
      </c>
      <c r="D38" s="29">
        <v>218456900.99000001</v>
      </c>
      <c r="E38" s="28">
        <v>428281460.29000002</v>
      </c>
      <c r="F38" s="20">
        <f t="shared" si="0"/>
        <v>51.007788392725992</v>
      </c>
      <c r="G38" s="20">
        <f t="shared" si="1"/>
        <v>120.29107130880696</v>
      </c>
      <c r="H38" s="21">
        <f t="shared" si="2"/>
        <v>98.683664129878139</v>
      </c>
    </row>
    <row r="39" spans="1:8">
      <c r="A39" s="12" t="s">
        <v>49</v>
      </c>
      <c r="B39" s="28"/>
      <c r="C39" s="29">
        <v>41230.910000000003</v>
      </c>
      <c r="D39" s="29">
        <v>41230.910000000003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30746</v>
      </c>
      <c r="E40" s="28">
        <v>1061126.26</v>
      </c>
      <c r="F40" s="20">
        <f t="shared" si="0"/>
        <v>2.89748743000668</v>
      </c>
      <c r="G40" s="20"/>
      <c r="H40" s="21"/>
    </row>
    <row r="41" spans="1:8" ht="39">
      <c r="A41" s="12" t="s">
        <v>36</v>
      </c>
      <c r="B41" s="28"/>
      <c r="C41" s="29"/>
      <c r="D41" s="29">
        <v>-1834956.72</v>
      </c>
      <c r="E41" s="28">
        <v>-758889.07</v>
      </c>
      <c r="F41" s="20">
        <f t="shared" si="0"/>
        <v>241.79511769750488</v>
      </c>
      <c r="G41" s="20"/>
      <c r="H41" s="21"/>
    </row>
    <row r="42" spans="1:8" s="2" customFormat="1" ht="14.25">
      <c r="A42" s="5" t="s">
        <v>37</v>
      </c>
      <c r="B42" s="26">
        <v>-41900000</v>
      </c>
      <c r="C42" s="26">
        <v>-97743248.349999994</v>
      </c>
      <c r="D42" s="26">
        <v>-25983785.890000001</v>
      </c>
      <c r="E42" s="26">
        <v>-2222494.06</v>
      </c>
      <c r="F42" s="20">
        <f t="shared" si="0"/>
        <v>1169.1273492087535</v>
      </c>
      <c r="G42" s="20">
        <f t="shared" si="1"/>
        <v>62.013808806682583</v>
      </c>
      <c r="H42" s="21">
        <f t="shared" si="2"/>
        <v>26.583714301121859</v>
      </c>
    </row>
    <row r="43" spans="1:8">
      <c r="E43" s="4"/>
      <c r="F43" s="4"/>
    </row>
    <row r="44" spans="1:8">
      <c r="E44" s="4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7" sqref="D7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9" t="s">
        <v>62</v>
      </c>
      <c r="B1" s="59"/>
      <c r="C1" s="59"/>
      <c r="D1" s="59"/>
      <c r="E1" s="59"/>
      <c r="F1" s="59"/>
      <c r="G1" s="59"/>
      <c r="H1" s="59"/>
    </row>
    <row r="2" spans="1:8" ht="37.5" customHeight="1">
      <c r="A2" s="60" t="s">
        <v>0</v>
      </c>
      <c r="B2" s="61" t="s">
        <v>51</v>
      </c>
      <c r="C2" s="61"/>
      <c r="D2" s="62" t="s">
        <v>52</v>
      </c>
      <c r="E2" s="63" t="s">
        <v>44</v>
      </c>
      <c r="F2" s="60" t="s">
        <v>53</v>
      </c>
      <c r="G2" s="61" t="s">
        <v>59</v>
      </c>
      <c r="H2" s="61"/>
    </row>
    <row r="3" spans="1:8" ht="51" customHeight="1">
      <c r="A3" s="60"/>
      <c r="B3" s="56" t="s">
        <v>38</v>
      </c>
      <c r="C3" s="55" t="s">
        <v>39</v>
      </c>
      <c r="D3" s="62"/>
      <c r="E3" s="64"/>
      <c r="F3" s="60"/>
      <c r="G3" s="55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2556804610.8299999</v>
      </c>
      <c r="D4" s="18">
        <f>D5+D33</f>
        <v>1590798070.8600004</v>
      </c>
      <c r="E4" s="19">
        <f>E5+E33</f>
        <v>1545772406.1499999</v>
      </c>
      <c r="F4" s="20">
        <f>D4/E4*100</f>
        <v>102.91282626930469</v>
      </c>
      <c r="G4" s="20">
        <f>D4/B4*100</f>
        <v>66.082105659717982</v>
      </c>
      <c r="H4" s="21">
        <f>D4/C4*100</f>
        <v>62.218210344340285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658678659.4799999</v>
      </c>
      <c r="D5" s="18">
        <f>D6+D20</f>
        <v>500903108.71999997</v>
      </c>
      <c r="E5" s="23">
        <f>E6+E20</f>
        <v>387293331.36999995</v>
      </c>
      <c r="F5" s="24">
        <f t="shared" ref="F5:F42" si="0">D5/E5*100</f>
        <v>129.33429732655611</v>
      </c>
      <c r="G5" s="24">
        <f t="shared" ref="G5:G42" si="1">D5/B5*100</f>
        <v>81.635502990663582</v>
      </c>
      <c r="H5" s="21">
        <f t="shared" ref="H5:H42" si="2">D5/C5*100</f>
        <v>76.046658186169665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609893408.17999995</v>
      </c>
      <c r="D6" s="18">
        <f>D7+D10+D11+D17+D18+D19</f>
        <v>465393630.29999995</v>
      </c>
      <c r="E6" s="23">
        <f>E7+E10+E11+E17+E18+E19</f>
        <v>354632103.69999993</v>
      </c>
      <c r="F6" s="24">
        <f t="shared" si="0"/>
        <v>131.23279743835556</v>
      </c>
      <c r="G6" s="24">
        <f t="shared" si="1"/>
        <v>82.386096838946457</v>
      </c>
      <c r="H6" s="21">
        <f t="shared" si="2"/>
        <v>76.307371756778636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435828823</v>
      </c>
      <c r="D7" s="16">
        <f>D8+D9</f>
        <v>296661016.87</v>
      </c>
      <c r="E7" s="16">
        <f>E8+E9</f>
        <v>234788110.25999999</v>
      </c>
      <c r="F7" s="20">
        <f t="shared" si="0"/>
        <v>126.35265752660266</v>
      </c>
      <c r="G7" s="20">
        <f t="shared" si="1"/>
        <v>75.905613765338899</v>
      </c>
      <c r="H7" s="21">
        <f t="shared" si="2"/>
        <v>68.068241753253673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7157736.5199999996</v>
      </c>
      <c r="E8" s="16">
        <v>6994292.4500000002</v>
      </c>
      <c r="F8" s="20">
        <f t="shared" si="0"/>
        <v>102.336820645811</v>
      </c>
      <c r="G8" s="20">
        <f t="shared" si="1"/>
        <v>77.422827378489657</v>
      </c>
      <c r="H8" s="21">
        <f t="shared" si="2"/>
        <v>77.422827378489657</v>
      </c>
    </row>
    <row r="9" spans="1:8" ht="15" customHeight="1" outlineLevel="3">
      <c r="A9" s="9" t="s">
        <v>6</v>
      </c>
      <c r="B9" s="25">
        <v>381583828</v>
      </c>
      <c r="C9" s="25">
        <v>426583828</v>
      </c>
      <c r="D9" s="16">
        <v>289503280.35000002</v>
      </c>
      <c r="E9" s="16">
        <v>227793817.81</v>
      </c>
      <c r="F9" s="20">
        <f t="shared" si="0"/>
        <v>127.09005149185879</v>
      </c>
      <c r="G9" s="20">
        <f t="shared" si="1"/>
        <v>75.868854785428695</v>
      </c>
      <c r="H9" s="21">
        <f t="shared" si="2"/>
        <v>67.865507632417803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26465827.27</v>
      </c>
      <c r="E10" s="16">
        <v>24518333.059999999</v>
      </c>
      <c r="F10" s="20">
        <f t="shared" si="0"/>
        <v>107.94301229710108</v>
      </c>
      <c r="G10" s="20">
        <f t="shared" si="1"/>
        <v>70.647176791967041</v>
      </c>
      <c r="H10" s="21">
        <f>D10/C10*100</f>
        <v>70.647176791967041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119595277.3</v>
      </c>
      <c r="E11" s="16">
        <f>E12+E13+E14+E15+E16</f>
        <v>69762776.090000004</v>
      </c>
      <c r="F11" s="20">
        <f t="shared" si="0"/>
        <v>171.43136211453478</v>
      </c>
      <c r="G11" s="20">
        <f t="shared" si="1"/>
        <v>116.34431261609586</v>
      </c>
      <c r="H11" s="21">
        <f t="shared" si="2"/>
        <v>116.34431261609586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104915025.81</v>
      </c>
      <c r="E12" s="16">
        <v>61620575.640000001</v>
      </c>
      <c r="F12" s="20">
        <f t="shared" si="0"/>
        <v>170.25973016372816</v>
      </c>
      <c r="G12" s="20">
        <f t="shared" si="1"/>
        <v>117.15861832922845</v>
      </c>
      <c r="H12" s="21">
        <f t="shared" si="2"/>
        <v>117.15861832922845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157322.14000000001</v>
      </c>
      <c r="E13" s="16">
        <v>-242304.82</v>
      </c>
      <c r="F13" s="20">
        <f t="shared" si="0"/>
        <v>-64.927367107265965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2333158.02</v>
      </c>
      <c r="E14" s="16">
        <v>301722.95</v>
      </c>
      <c r="F14" s="20">
        <f t="shared" si="0"/>
        <v>773.27827399274736</v>
      </c>
      <c r="G14" s="20">
        <f t="shared" si="1"/>
        <v>873.8419550561797</v>
      </c>
      <c r="H14" s="21">
        <f t="shared" si="2"/>
        <v>873.8419550561797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12189771.33</v>
      </c>
      <c r="E15" s="16">
        <v>8082782.3200000003</v>
      </c>
      <c r="F15" s="20">
        <f t="shared" si="0"/>
        <v>150.81157511612906</v>
      </c>
      <c r="G15" s="20">
        <f t="shared" si="1"/>
        <v>93.928573723716752</v>
      </c>
      <c r="H15" s="21">
        <f t="shared" si="2"/>
        <v>93.928573723716752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14842157.4</v>
      </c>
      <c r="E17" s="16">
        <v>18789531.02</v>
      </c>
      <c r="F17" s="20">
        <f t="shared" si="0"/>
        <v>78.991633075895678</v>
      </c>
      <c r="G17" s="20">
        <f t="shared" si="1"/>
        <v>62.38081972789945</v>
      </c>
      <c r="H17" s="21">
        <f t="shared" si="2"/>
        <v>62.38081972789945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7829351.46</v>
      </c>
      <c r="E18" s="16">
        <v>6773353.2699999996</v>
      </c>
      <c r="F18" s="20">
        <f t="shared" si="0"/>
        <v>115.59047856956086</v>
      </c>
      <c r="G18" s="20">
        <f t="shared" si="1"/>
        <v>78.17213672330972</v>
      </c>
      <c r="H18" s="21">
        <f t="shared" si="2"/>
        <v>78.17213672330972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35509478.420000002</v>
      </c>
      <c r="E20" s="18">
        <f>E21+E22+E23+E26+E28+E29</f>
        <v>32661227.669999998</v>
      </c>
      <c r="F20" s="24">
        <f t="shared" si="0"/>
        <v>108.7205869258129</v>
      </c>
      <c r="G20" s="24">
        <f t="shared" si="1"/>
        <v>72.92750052287127</v>
      </c>
      <c r="H20" s="21">
        <f t="shared" si="2"/>
        <v>72.787322958813988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8289452.2599999998</v>
      </c>
      <c r="E21" s="16">
        <v>7850898.0199999996</v>
      </c>
      <c r="F21" s="20">
        <f t="shared" si="0"/>
        <v>105.58603918790936</v>
      </c>
      <c r="G21" s="20">
        <f t="shared" si="1"/>
        <v>71.86800971045183</v>
      </c>
      <c r="H21" s="21">
        <f t="shared" si="2"/>
        <v>71.86800971045183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1078243.32</v>
      </c>
      <c r="E22" s="16">
        <v>1969460.52</v>
      </c>
      <c r="F22" s="20">
        <f t="shared" si="0"/>
        <v>54.748156109267931</v>
      </c>
      <c r="G22" s="20">
        <f t="shared" si="1"/>
        <v>40.688427169811327</v>
      </c>
      <c r="H22" s="21">
        <f t="shared" si="2"/>
        <v>40.688427169811327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15269368.729999999</v>
      </c>
      <c r="E23" s="16">
        <f>E24+E25</f>
        <v>14860138.140000001</v>
      </c>
      <c r="F23" s="20">
        <f t="shared" si="0"/>
        <v>102.75388146559987</v>
      </c>
      <c r="G23" s="20">
        <f t="shared" si="1"/>
        <v>68.349904789615039</v>
      </c>
      <c r="H23" s="21">
        <f t="shared" si="2"/>
        <v>68.349904789615039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14839129.779999999</v>
      </c>
      <c r="E24" s="16">
        <v>14637424.060000001</v>
      </c>
      <c r="F24" s="20">
        <f t="shared" si="0"/>
        <v>101.37801377601134</v>
      </c>
      <c r="G24" s="20">
        <f t="shared" si="1"/>
        <v>66.424036615935535</v>
      </c>
      <c r="H24" s="21">
        <f t="shared" si="2"/>
        <v>66.424036615935535</v>
      </c>
    </row>
    <row r="25" spans="1:8" ht="15" customHeight="1" outlineLevel="3">
      <c r="A25" s="9" t="s">
        <v>22</v>
      </c>
      <c r="B25" s="25"/>
      <c r="C25" s="25"/>
      <c r="D25" s="16">
        <v>430238.95</v>
      </c>
      <c r="E25" s="16">
        <v>222714.08</v>
      </c>
      <c r="F25" s="20">
        <f t="shared" si="0"/>
        <v>193.17995072426496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8846002.5</v>
      </c>
      <c r="E26" s="16">
        <v>6587725.25</v>
      </c>
      <c r="F26" s="20">
        <f t="shared" si="0"/>
        <v>134.28007641939834</v>
      </c>
      <c r="G26" s="20">
        <f t="shared" si="1"/>
        <v>87.869489310142256</v>
      </c>
      <c r="H26" s="21">
        <f t="shared" si="2"/>
        <v>87.869489310142256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8846002.5</v>
      </c>
      <c r="E27" s="16">
        <v>6587725.25</v>
      </c>
      <c r="F27" s="20">
        <f t="shared" si="0"/>
        <v>134.28007641939834</v>
      </c>
      <c r="G27" s="20">
        <f t="shared" si="1"/>
        <v>87.869489310142256</v>
      </c>
      <c r="H27" s="21">
        <f t="shared" si="2"/>
        <v>87.869489310142256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1821899.98</v>
      </c>
      <c r="E28" s="16">
        <v>1300072.04</v>
      </c>
      <c r="F28" s="20">
        <f t="shared" si="0"/>
        <v>140.13838648510585</v>
      </c>
      <c r="G28" s="20">
        <f t="shared" si="1"/>
        <v>86.757141904761909</v>
      </c>
      <c r="H28" s="21">
        <f t="shared" si="2"/>
        <v>86.757141904761909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204511.63</v>
      </c>
      <c r="E29" s="25">
        <f>E30+E31+E32</f>
        <v>92933.7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-7299.19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159800.98000000001</v>
      </c>
      <c r="E31" s="16">
        <v>31184.36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46210.65</v>
      </c>
      <c r="E32" s="16">
        <v>69048.53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1898125951.3500001</v>
      </c>
      <c r="D33" s="26">
        <f>D34+D40+D41+D39</f>
        <v>1089894962.1400003</v>
      </c>
      <c r="E33" s="26">
        <f>E34+E39+E40+E41</f>
        <v>1158479074.78</v>
      </c>
      <c r="F33" s="24">
        <f t="shared" si="0"/>
        <v>94.079814289867599</v>
      </c>
      <c r="G33" s="24">
        <f t="shared" si="1"/>
        <v>60.761694987320844</v>
      </c>
      <c r="H33" s="21">
        <f t="shared" si="2"/>
        <v>57.41952800154472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1898125951.3500001</v>
      </c>
      <c r="D34" s="26">
        <f>D35+D36+D37+D38</f>
        <v>1089253859.0500002</v>
      </c>
      <c r="E34" s="26">
        <f>E35+E36+E37+E38</f>
        <v>1160283285.5</v>
      </c>
      <c r="F34" s="24">
        <f t="shared" si="0"/>
        <v>93.878268579953627</v>
      </c>
      <c r="G34" s="24">
        <f t="shared" si="1"/>
        <v>60.72595346014328</v>
      </c>
      <c r="H34" s="21">
        <f t="shared" si="2"/>
        <v>57.38575241939516</v>
      </c>
    </row>
    <row r="35" spans="1:8">
      <c r="A35" s="12" t="s">
        <v>31</v>
      </c>
      <c r="B35" s="28"/>
      <c r="C35" s="29">
        <v>2460780</v>
      </c>
      <c r="D35" s="29">
        <v>1549380</v>
      </c>
      <c r="E35" s="29">
        <v>1275960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385555095.67000002</v>
      </c>
      <c r="D36" s="29">
        <v>139994695.18000001</v>
      </c>
      <c r="E36" s="29">
        <v>175287098.03999999</v>
      </c>
      <c r="F36" s="20">
        <f t="shared" si="0"/>
        <v>79.865943783297524</v>
      </c>
      <c r="G36" s="20">
        <f t="shared" si="1"/>
        <v>39.621603817101693</v>
      </c>
      <c r="H36" s="21">
        <f t="shared" si="2"/>
        <v>36.309906613145294</v>
      </c>
    </row>
    <row r="37" spans="1:8">
      <c r="A37" s="12" t="s">
        <v>33</v>
      </c>
      <c r="B37" s="28">
        <v>1252074088.5</v>
      </c>
      <c r="C37" s="29">
        <v>1299151062.1800001</v>
      </c>
      <c r="D37" s="29">
        <v>850296651.19000006</v>
      </c>
      <c r="E37" s="29">
        <v>882977082.89999998</v>
      </c>
      <c r="F37" s="20">
        <f t="shared" si="0"/>
        <v>96.298835797338455</v>
      </c>
      <c r="G37" s="20">
        <f t="shared" si="1"/>
        <v>67.911049274142059</v>
      </c>
      <c r="H37" s="21">
        <f t="shared" si="2"/>
        <v>65.450175575670627</v>
      </c>
    </row>
    <row r="38" spans="1:8">
      <c r="A38" s="12" t="s">
        <v>34</v>
      </c>
      <c r="B38" s="28">
        <v>188317185.08000001</v>
      </c>
      <c r="C38" s="29">
        <v>210959013.5</v>
      </c>
      <c r="D38" s="29">
        <v>97413132.680000007</v>
      </c>
      <c r="E38" s="29">
        <v>100743144.56</v>
      </c>
      <c r="F38" s="20">
        <f t="shared" si="0"/>
        <v>96.69455237421468</v>
      </c>
      <c r="G38" s="20">
        <f t="shared" si="1"/>
        <v>51.728222593502252</v>
      </c>
      <c r="H38" s="21">
        <f t="shared" si="2"/>
        <v>46.17633115733166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155676887.97999999</v>
      </c>
      <c r="E42" s="44">
        <v>31422355.260000002</v>
      </c>
      <c r="F42" s="45">
        <f t="shared" si="0"/>
        <v>495.43354306789792</v>
      </c>
      <c r="G42" s="45">
        <f t="shared" si="1"/>
        <v>-369.19128223492305</v>
      </c>
      <c r="H42" s="46">
        <f t="shared" si="2"/>
        <v>-173.11671110788507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6" sqref="D4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9" t="s">
        <v>61</v>
      </c>
      <c r="B1" s="59"/>
      <c r="C1" s="59"/>
      <c r="D1" s="59"/>
      <c r="E1" s="59"/>
      <c r="F1" s="59"/>
      <c r="G1" s="59"/>
      <c r="H1" s="59"/>
    </row>
    <row r="2" spans="1:8" ht="37.5" customHeight="1">
      <c r="A2" s="60" t="s">
        <v>0</v>
      </c>
      <c r="B2" s="61" t="s">
        <v>51</v>
      </c>
      <c r="C2" s="61"/>
      <c r="D2" s="62" t="s">
        <v>52</v>
      </c>
      <c r="E2" s="63" t="s">
        <v>44</v>
      </c>
      <c r="F2" s="60" t="s">
        <v>53</v>
      </c>
      <c r="G2" s="61" t="s">
        <v>59</v>
      </c>
      <c r="H2" s="61"/>
    </row>
    <row r="3" spans="1:8" ht="51" customHeight="1">
      <c r="A3" s="60"/>
      <c r="B3" s="54" t="s">
        <v>38</v>
      </c>
      <c r="C3" s="53" t="s">
        <v>39</v>
      </c>
      <c r="D3" s="62"/>
      <c r="E3" s="64"/>
      <c r="F3" s="60"/>
      <c r="G3" s="53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2507170736.1400003</v>
      </c>
      <c r="D4" s="18">
        <f>D5+D33</f>
        <v>1404033739.1900001</v>
      </c>
      <c r="E4" s="19">
        <f>E5+E33</f>
        <v>1411173532.6200001</v>
      </c>
      <c r="F4" s="20">
        <f>D4/E4*100</f>
        <v>99.494052767787934</v>
      </c>
      <c r="G4" s="20">
        <f>D4/B4*100</f>
        <v>58.323873785441506</v>
      </c>
      <c r="H4" s="21">
        <f>D4/C4*100</f>
        <v>56.000723004274846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441123896.59000003</v>
      </c>
      <c r="E5" s="23">
        <f>E6+E20</f>
        <v>342015564.21999997</v>
      </c>
      <c r="F5" s="24">
        <f t="shared" ref="F5:F42" si="0">D5/E5*100</f>
        <v>128.97772579327679</v>
      </c>
      <c r="G5" s="24">
        <f t="shared" ref="G5:G42" si="1">D5/B5*100</f>
        <v>71.892888170227209</v>
      </c>
      <c r="H5" s="21">
        <f t="shared" ref="H5:H42" si="2">D5/C5*100</f>
        <v>71.881902649798164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410311786.91000003</v>
      </c>
      <c r="E6" s="23">
        <f>E7+E10+E11+E17+E18+E19</f>
        <v>312877465.41999996</v>
      </c>
      <c r="F6" s="24">
        <f t="shared" si="0"/>
        <v>131.14136755077786</v>
      </c>
      <c r="G6" s="24">
        <f t="shared" si="1"/>
        <v>72.635258434323333</v>
      </c>
      <c r="H6" s="21">
        <f t="shared" si="2"/>
        <v>72.635258434323333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255852515.16999999</v>
      </c>
      <c r="E7" s="16">
        <f>E8+E9</f>
        <v>202234840.58000001</v>
      </c>
      <c r="F7" s="20">
        <f t="shared" si="0"/>
        <v>126.51258034284648</v>
      </c>
      <c r="G7" s="20">
        <f t="shared" si="1"/>
        <v>65.464085582551817</v>
      </c>
      <c r="H7" s="21">
        <f t="shared" si="2"/>
        <v>65.464085582551817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6196498.6600000001</v>
      </c>
      <c r="E8" s="16">
        <v>6275804.2199999997</v>
      </c>
      <c r="F8" s="20">
        <f t="shared" si="0"/>
        <v>98.736328329885353</v>
      </c>
      <c r="G8" s="20">
        <f t="shared" si="1"/>
        <v>67.025440900725215</v>
      </c>
      <c r="H8" s="21">
        <f t="shared" si="2"/>
        <v>67.025440900725215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249656016.50999999</v>
      </c>
      <c r="E9" s="16">
        <v>195959036.36000001</v>
      </c>
      <c r="F9" s="20">
        <f t="shared" si="0"/>
        <v>127.40214544194444</v>
      </c>
      <c r="G9" s="20">
        <f t="shared" si="1"/>
        <v>65.426257139492819</v>
      </c>
      <c r="H9" s="21">
        <f t="shared" si="2"/>
        <v>65.426257139492819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22867913.02</v>
      </c>
      <c r="E10" s="16">
        <v>21165773.050000001</v>
      </c>
      <c r="F10" s="20">
        <f t="shared" si="0"/>
        <v>108.04194567322925</v>
      </c>
      <c r="G10" s="20">
        <f t="shared" si="1"/>
        <v>61.042999997908808</v>
      </c>
      <c r="H10" s="21">
        <f>D10/C10*100</f>
        <v>61.042999997908808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110841638.78</v>
      </c>
      <c r="E11" s="16">
        <f>E12+E13+E14+E15+E16</f>
        <v>66719376.129999995</v>
      </c>
      <c r="F11" s="20">
        <f t="shared" si="0"/>
        <v>166.13110794685727</v>
      </c>
      <c r="G11" s="20">
        <f t="shared" si="1"/>
        <v>107.82862471025597</v>
      </c>
      <c r="H11" s="21">
        <f t="shared" si="2"/>
        <v>107.82862471025597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96221339.049999997</v>
      </c>
      <c r="E12" s="16">
        <v>58750980</v>
      </c>
      <c r="F12" s="20">
        <f t="shared" si="0"/>
        <v>163.7782706773572</v>
      </c>
      <c r="G12" s="20">
        <f t="shared" si="1"/>
        <v>107.45037757796301</v>
      </c>
      <c r="H12" s="21">
        <f t="shared" si="2"/>
        <v>107.45037757796301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125139.76</v>
      </c>
      <c r="E13" s="16">
        <v>-252182.75</v>
      </c>
      <c r="F13" s="20">
        <f t="shared" si="0"/>
        <v>-49.622648654596716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2333420.52</v>
      </c>
      <c r="E14" s="16">
        <v>299090.8</v>
      </c>
      <c r="F14" s="20">
        <f t="shared" si="0"/>
        <v>780.17127908982832</v>
      </c>
      <c r="G14" s="20">
        <f t="shared" si="1"/>
        <v>873.94026966292131</v>
      </c>
      <c r="H14" s="21">
        <f t="shared" si="2"/>
        <v>873.94026966292131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12161739.449999999</v>
      </c>
      <c r="E15" s="16">
        <v>7921488.0800000001</v>
      </c>
      <c r="F15" s="20">
        <f t="shared" si="0"/>
        <v>153.52846999423875</v>
      </c>
      <c r="G15" s="20">
        <f t="shared" si="1"/>
        <v>93.712573403783395</v>
      </c>
      <c r="H15" s="21">
        <f t="shared" si="2"/>
        <v>93.712573403783395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/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14523442.869999999</v>
      </c>
      <c r="E17" s="16">
        <v>16922255.149999999</v>
      </c>
      <c r="F17" s="20">
        <f t="shared" si="0"/>
        <v>85.824511811595045</v>
      </c>
      <c r="G17" s="20">
        <f t="shared" si="1"/>
        <v>61.041279046260257</v>
      </c>
      <c r="H17" s="21">
        <f t="shared" si="2"/>
        <v>61.041279046260257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6226277.0700000003</v>
      </c>
      <c r="E18" s="16">
        <v>5835220.5099999998</v>
      </c>
      <c r="F18" s="20">
        <f t="shared" si="0"/>
        <v>106.70165864905765</v>
      </c>
      <c r="G18" s="20">
        <f t="shared" si="1"/>
        <v>62.166245171122803</v>
      </c>
      <c r="H18" s="21">
        <f t="shared" si="2"/>
        <v>62.166245171122803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30812109.68</v>
      </c>
      <c r="E20" s="18">
        <f>E21+E22+E23+E26+E28+E29</f>
        <v>29138098.799999997</v>
      </c>
      <c r="F20" s="24">
        <f t="shared" si="0"/>
        <v>105.74509301890349</v>
      </c>
      <c r="G20" s="24">
        <f t="shared" si="1"/>
        <v>63.2802914822134</v>
      </c>
      <c r="H20" s="21">
        <f t="shared" si="2"/>
        <v>63.158657296903172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6420115.8899999997</v>
      </c>
      <c r="E21" s="16">
        <v>6765073.2599999998</v>
      </c>
      <c r="F21" s="20">
        <f t="shared" si="0"/>
        <v>94.900907104145688</v>
      </c>
      <c r="G21" s="20">
        <f t="shared" si="1"/>
        <v>55.661210976652164</v>
      </c>
      <c r="H21" s="21">
        <f t="shared" si="2"/>
        <v>55.661210976652164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1025388.33</v>
      </c>
      <c r="E22" s="16">
        <v>1936244.12</v>
      </c>
      <c r="F22" s="20">
        <f t="shared" si="0"/>
        <v>52.95759555360199</v>
      </c>
      <c r="G22" s="20">
        <f t="shared" si="1"/>
        <v>38.693899245283021</v>
      </c>
      <c r="H22" s="21">
        <f t="shared" si="2"/>
        <v>38.693899245283021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13710235.67</v>
      </c>
      <c r="E23" s="16">
        <f>E24+E25</f>
        <v>13340581.060000001</v>
      </c>
      <c r="F23" s="20">
        <f t="shared" si="0"/>
        <v>102.77090336873226</v>
      </c>
      <c r="G23" s="20">
        <f t="shared" si="1"/>
        <v>61.370795299910476</v>
      </c>
      <c r="H23" s="21">
        <f t="shared" si="2"/>
        <v>61.370795299910476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13292696.74</v>
      </c>
      <c r="E24" s="16">
        <v>13119866.98</v>
      </c>
      <c r="F24" s="20">
        <f t="shared" si="0"/>
        <v>101.31731335587062</v>
      </c>
      <c r="G24" s="20">
        <f t="shared" si="1"/>
        <v>59.501775917636522</v>
      </c>
      <c r="H24" s="21">
        <f t="shared" si="2"/>
        <v>59.501775917636522</v>
      </c>
    </row>
    <row r="25" spans="1:8" ht="15" customHeight="1" outlineLevel="3">
      <c r="A25" s="9" t="s">
        <v>22</v>
      </c>
      <c r="B25" s="25"/>
      <c r="C25" s="25"/>
      <c r="D25" s="16">
        <v>417538.93</v>
      </c>
      <c r="E25" s="16">
        <v>220714.08</v>
      </c>
      <c r="F25" s="20">
        <f t="shared" si="0"/>
        <v>189.17639055922487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7781848.2800000003</v>
      </c>
      <c r="E26" s="16">
        <v>5882016.6799999997</v>
      </c>
      <c r="F26" s="20">
        <f t="shared" si="0"/>
        <v>132.29898355201536</v>
      </c>
      <c r="G26" s="20">
        <f t="shared" si="1"/>
        <v>77.298987226445945</v>
      </c>
      <c r="H26" s="21">
        <f t="shared" si="2"/>
        <v>77.298987226445945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7781848.2800000003</v>
      </c>
      <c r="E27" s="16">
        <v>5882016.6799999997</v>
      </c>
      <c r="F27" s="20">
        <f t="shared" si="0"/>
        <v>132.29898355201536</v>
      </c>
      <c r="G27" s="20">
        <f t="shared" si="1"/>
        <v>77.298987226445945</v>
      </c>
      <c r="H27" s="21">
        <f t="shared" si="2"/>
        <v>77.298987226445945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1682520.49</v>
      </c>
      <c r="E28" s="16">
        <v>1135204.8899999999</v>
      </c>
      <c r="F28" s="20">
        <f t="shared" si="0"/>
        <v>148.21293537592143</v>
      </c>
      <c r="G28" s="20">
        <f t="shared" si="1"/>
        <v>80.120023333333336</v>
      </c>
      <c r="H28" s="21">
        <f t="shared" si="2"/>
        <v>80.120023333333336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192001.02</v>
      </c>
      <c r="E29" s="25">
        <f>E30+E31+E32</f>
        <v>78978.790000000008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5590.73</v>
      </c>
      <c r="E30" s="16">
        <v>9807.7800000000007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154525.79999999999</v>
      </c>
      <c r="E31" s="16">
        <v>23389.88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31884.49</v>
      </c>
      <c r="E32" s="16">
        <v>45781.13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1893492076.6600001</v>
      </c>
      <c r="D33" s="26">
        <f>D34+D40+D41+D39</f>
        <v>962909842.60000002</v>
      </c>
      <c r="E33" s="26">
        <f>E34+E39+E40+E41</f>
        <v>1069157968.4000001</v>
      </c>
      <c r="F33" s="24">
        <f t="shared" si="0"/>
        <v>90.06244830602526</v>
      </c>
      <c r="G33" s="24">
        <f t="shared" si="1"/>
        <v>53.68226864859551</v>
      </c>
      <c r="H33" s="21">
        <f t="shared" si="2"/>
        <v>50.853650483635079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1893492076.6600001</v>
      </c>
      <c r="D34" s="26">
        <f>D35+D36+D37+D38</f>
        <v>962268739.50999999</v>
      </c>
      <c r="E34" s="26">
        <f>E35+E36+E37+E38</f>
        <v>1070962179.1200001</v>
      </c>
      <c r="F34" s="24">
        <f t="shared" si="0"/>
        <v>89.850861054746815</v>
      </c>
      <c r="G34" s="24">
        <f t="shared" si="1"/>
        <v>53.646527121417954</v>
      </c>
      <c r="H34" s="21">
        <f t="shared" si="2"/>
        <v>50.81979224372467</v>
      </c>
    </row>
    <row r="35" spans="1:8">
      <c r="A35" s="12" t="s">
        <v>31</v>
      </c>
      <c r="B35" s="28"/>
      <c r="C35" s="29">
        <v>2460780</v>
      </c>
      <c r="D35" s="29">
        <v>1367100</v>
      </c>
      <c r="E35" s="29">
        <v>1093680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98759520.109999999</v>
      </c>
      <c r="E36" s="29">
        <v>167595105.05000001</v>
      </c>
      <c r="F36" s="20">
        <f t="shared" si="0"/>
        <v>58.927449032915533</v>
      </c>
      <c r="G36" s="20">
        <f t="shared" si="1"/>
        <v>27.951134676455442</v>
      </c>
      <c r="H36" s="21">
        <f t="shared" si="2"/>
        <v>24.3019802646686</v>
      </c>
    </row>
    <row r="37" spans="1:8">
      <c r="A37" s="12" t="s">
        <v>33</v>
      </c>
      <c r="B37" s="28">
        <v>1252074088.5</v>
      </c>
      <c r="C37" s="29">
        <v>1291551062.1800001</v>
      </c>
      <c r="D37" s="29">
        <v>791199119.99000001</v>
      </c>
      <c r="E37" s="29">
        <v>815178883.09000003</v>
      </c>
      <c r="F37" s="20">
        <f t="shared" si="0"/>
        <v>97.05834343879188</v>
      </c>
      <c r="G37" s="20">
        <f t="shared" si="1"/>
        <v>63.191078487844607</v>
      </c>
      <c r="H37" s="21">
        <f t="shared" si="2"/>
        <v>61.259608168688317</v>
      </c>
    </row>
    <row r="38" spans="1:8">
      <c r="A38" s="12" t="s">
        <v>34</v>
      </c>
      <c r="B38" s="28">
        <v>188317185.08000001</v>
      </c>
      <c r="C38" s="29">
        <v>193095573.5</v>
      </c>
      <c r="D38" s="29">
        <v>70942999.409999996</v>
      </c>
      <c r="E38" s="29">
        <v>87094510.980000004</v>
      </c>
      <c r="F38" s="20">
        <f t="shared" si="0"/>
        <v>81.455190013399388</v>
      </c>
      <c r="G38" s="20">
        <f t="shared" si="1"/>
        <v>37.672079359014596</v>
      </c>
      <c r="H38" s="21">
        <f t="shared" si="2"/>
        <v>36.739837234021316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-1834956.72</v>
      </c>
      <c r="F41" s="20">
        <f t="shared" si="0"/>
        <v>13.130478630580452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135841427.80000001</v>
      </c>
      <c r="E42" s="44">
        <v>20790337.350000001</v>
      </c>
      <c r="F42" s="45">
        <f t="shared" si="0"/>
        <v>653.38731889312032</v>
      </c>
      <c r="G42" s="45">
        <f t="shared" si="1"/>
        <v>-322.1510370669007</v>
      </c>
      <c r="H42" s="46">
        <f t="shared" si="2"/>
        <v>-151.05916824311399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9" t="s">
        <v>60</v>
      </c>
      <c r="B1" s="59"/>
      <c r="C1" s="59"/>
      <c r="D1" s="59"/>
      <c r="E1" s="59"/>
      <c r="F1" s="59"/>
      <c r="G1" s="59"/>
      <c r="H1" s="59"/>
    </row>
    <row r="2" spans="1:8" ht="37.5" customHeight="1">
      <c r="A2" s="60" t="s">
        <v>0</v>
      </c>
      <c r="B2" s="61" t="s">
        <v>51</v>
      </c>
      <c r="C2" s="61"/>
      <c r="D2" s="62" t="s">
        <v>52</v>
      </c>
      <c r="E2" s="63" t="s">
        <v>44</v>
      </c>
      <c r="F2" s="60" t="s">
        <v>53</v>
      </c>
      <c r="G2" s="61" t="s">
        <v>59</v>
      </c>
      <c r="H2" s="61"/>
    </row>
    <row r="3" spans="1:8" ht="51" customHeight="1">
      <c r="A3" s="60"/>
      <c r="B3" s="52" t="s">
        <v>38</v>
      </c>
      <c r="C3" s="51" t="s">
        <v>39</v>
      </c>
      <c r="D3" s="62"/>
      <c r="E3" s="64"/>
      <c r="F3" s="60"/>
      <c r="G3" s="5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2491264888.46</v>
      </c>
      <c r="D4" s="18">
        <f>D5+D33</f>
        <v>1143573187.8200002</v>
      </c>
      <c r="E4" s="19">
        <f>E5+E33</f>
        <v>1211692840.2999997</v>
      </c>
      <c r="F4" s="20">
        <f>D4/E4*100</f>
        <v>94.378141867774517</v>
      </c>
      <c r="G4" s="20">
        <f>D4/B4*100</f>
        <v>47.50428455466259</v>
      </c>
      <c r="H4" s="21">
        <f>D4/C4*100</f>
        <v>45.903315746039006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341729569.14000005</v>
      </c>
      <c r="E5" s="23">
        <f>E6+E20</f>
        <v>267769609.68999994</v>
      </c>
      <c r="F5" s="24">
        <f t="shared" ref="F5:F42" si="0">D5/E5*100</f>
        <v>127.62074439127893</v>
      </c>
      <c r="G5" s="24">
        <f t="shared" ref="G5:G42" si="1">D5/B5*100</f>
        <v>55.693935170046935</v>
      </c>
      <c r="H5" s="21">
        <f t="shared" ref="H5:H42" si="2">D5/C5*100</f>
        <v>55.68542491432963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317042687.98000002</v>
      </c>
      <c r="E6" s="23">
        <f>E7+E10+E11+E17+E18+E19</f>
        <v>241380547.10999992</v>
      </c>
      <c r="F6" s="24">
        <f t="shared" si="0"/>
        <v>131.34558346804971</v>
      </c>
      <c r="G6" s="24">
        <f t="shared" si="1"/>
        <v>56.124338395355501</v>
      </c>
      <c r="H6" s="21">
        <f t="shared" si="2"/>
        <v>56.124338395355501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204394260.65000001</v>
      </c>
      <c r="E7" s="16">
        <f>E8+E9</f>
        <v>155820045.67999998</v>
      </c>
      <c r="F7" s="20">
        <f t="shared" si="0"/>
        <v>131.17327732643241</v>
      </c>
      <c r="G7" s="20">
        <f t="shared" si="1"/>
        <v>52.297642502687168</v>
      </c>
      <c r="H7" s="21">
        <f t="shared" si="2"/>
        <v>52.297642502687168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5010211.62</v>
      </c>
      <c r="E8" s="16">
        <v>5022943.45</v>
      </c>
      <c r="F8" s="20">
        <f t="shared" si="0"/>
        <v>99.746526511263028</v>
      </c>
      <c r="G8" s="20">
        <f t="shared" si="1"/>
        <v>54.193773171321347</v>
      </c>
      <c r="H8" s="21">
        <f t="shared" si="2"/>
        <v>54.193773171321347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199384049.03</v>
      </c>
      <c r="E9" s="16">
        <v>150797102.22999999</v>
      </c>
      <c r="F9" s="20">
        <f t="shared" si="0"/>
        <v>132.22007988316236</v>
      </c>
      <c r="G9" s="20">
        <f t="shared" si="1"/>
        <v>52.251703138215809</v>
      </c>
      <c r="H9" s="21">
        <f t="shared" si="2"/>
        <v>52.251703138215809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18024106.800000001</v>
      </c>
      <c r="E10" s="16">
        <v>17956044.609999999</v>
      </c>
      <c r="F10" s="20">
        <f t="shared" si="0"/>
        <v>100.37904890235178</v>
      </c>
      <c r="G10" s="20">
        <f t="shared" si="1"/>
        <v>48.113072250731705</v>
      </c>
      <c r="H10" s="21">
        <f>D10/C10*100</f>
        <v>48.113072250731705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79872574.510000005</v>
      </c>
      <c r="E11" s="16">
        <f>E12+E13+E14+E15+E16</f>
        <v>50311018.769999996</v>
      </c>
      <c r="F11" s="20">
        <f t="shared" si="0"/>
        <v>158.75761704437457</v>
      </c>
      <c r="G11" s="20">
        <f t="shared" si="1"/>
        <v>77.701394135601447</v>
      </c>
      <c r="H11" s="21">
        <f t="shared" si="2"/>
        <v>77.701394135601447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67639651.120000005</v>
      </c>
      <c r="E12" s="16">
        <v>43293525.899999999</v>
      </c>
      <c r="F12" s="20">
        <f t="shared" si="0"/>
        <v>156.23502524658082</v>
      </c>
      <c r="G12" s="20">
        <f t="shared" si="1"/>
        <v>75.533204212726957</v>
      </c>
      <c r="H12" s="21">
        <f t="shared" si="2"/>
        <v>75.533204212726957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117165.9</v>
      </c>
      <c r="E13" s="16">
        <v>-290034.64</v>
      </c>
      <c r="F13" s="20">
        <f t="shared" si="0"/>
        <v>-40.397209105781293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277683.93</v>
      </c>
      <c r="F14" s="20">
        <f t="shared" si="0"/>
        <v>173.63446995294257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11633602.470000001</v>
      </c>
      <c r="E15" s="16">
        <v>7029843.5800000001</v>
      </c>
      <c r="F15" s="20">
        <f t="shared" si="0"/>
        <v>165.48878133075047</v>
      </c>
      <c r="G15" s="20">
        <f t="shared" si="1"/>
        <v>89.643001307704466</v>
      </c>
      <c r="H15" s="21">
        <f t="shared" si="2"/>
        <v>89.643001307704466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9558878.4600000009</v>
      </c>
      <c r="E17" s="16">
        <v>12203184.539999999</v>
      </c>
      <c r="F17" s="20">
        <f t="shared" si="0"/>
        <v>78.331016208659264</v>
      </c>
      <c r="G17" s="20">
        <f t="shared" si="1"/>
        <v>40.175471661158987</v>
      </c>
      <c r="H17" s="21">
        <f t="shared" si="2"/>
        <v>40.175471661158987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5192867.5599999996</v>
      </c>
      <c r="E18" s="16">
        <v>5090253.51</v>
      </c>
      <c r="F18" s="20">
        <f t="shared" si="0"/>
        <v>102.0158927212252</v>
      </c>
      <c r="G18" s="20">
        <f t="shared" si="1"/>
        <v>51.848170944973738</v>
      </c>
      <c r="H18" s="21">
        <f t="shared" si="2"/>
        <v>51.848170944973738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24686881.16</v>
      </c>
      <c r="E20" s="18">
        <f>E21+E22+E23+E26+E28+E29</f>
        <v>26389062.580000002</v>
      </c>
      <c r="F20" s="24">
        <f t="shared" si="0"/>
        <v>93.549670759089153</v>
      </c>
      <c r="G20" s="24">
        <f t="shared" si="1"/>
        <v>50.700619068793429</v>
      </c>
      <c r="H20" s="21">
        <f t="shared" si="2"/>
        <v>50.603164895452743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4844811.21</v>
      </c>
      <c r="E21" s="16">
        <v>6417414.1399999997</v>
      </c>
      <c r="F21" s="20">
        <f t="shared" si="0"/>
        <v>75.494756989456192</v>
      </c>
      <c r="G21" s="20">
        <f t="shared" si="1"/>
        <v>42.003612321375009</v>
      </c>
      <c r="H21" s="21">
        <f t="shared" si="2"/>
        <v>42.003612321375009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888694.3</v>
      </c>
      <c r="E22" s="16">
        <v>1707443.82</v>
      </c>
      <c r="F22" s="20">
        <f t="shared" si="0"/>
        <v>52.048230787470359</v>
      </c>
      <c r="G22" s="20">
        <f t="shared" si="1"/>
        <v>33.535633962264157</v>
      </c>
      <c r="H22" s="21">
        <f t="shared" si="2"/>
        <v>33.535633962264157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12200703.66</v>
      </c>
      <c r="E23" s="16">
        <f>E24+E25</f>
        <v>11898984.65</v>
      </c>
      <c r="F23" s="20">
        <f t="shared" si="0"/>
        <v>102.53567021787863</v>
      </c>
      <c r="G23" s="20">
        <f t="shared" si="1"/>
        <v>54.613713786929274</v>
      </c>
      <c r="H23" s="21">
        <f t="shared" si="2"/>
        <v>54.613713786929274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11883364.73</v>
      </c>
      <c r="E24" s="16">
        <v>11680906.17</v>
      </c>
      <c r="F24" s="20">
        <f t="shared" si="0"/>
        <v>101.73324361186955</v>
      </c>
      <c r="G24" s="20">
        <f t="shared" si="1"/>
        <v>53.193217233661592</v>
      </c>
      <c r="H24" s="21">
        <f t="shared" si="2"/>
        <v>53.193217233661592</v>
      </c>
    </row>
    <row r="25" spans="1:8" ht="15" customHeight="1" outlineLevel="3">
      <c r="A25" s="9" t="s">
        <v>22</v>
      </c>
      <c r="B25" s="25"/>
      <c r="C25" s="25"/>
      <c r="D25" s="16">
        <v>317338.93</v>
      </c>
      <c r="E25" s="16">
        <v>218078.48</v>
      </c>
      <c r="F25" s="20">
        <f t="shared" si="0"/>
        <v>145.51593077868114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5451535.7599999998</v>
      </c>
      <c r="E26" s="16">
        <v>5498638.2400000002</v>
      </c>
      <c r="F26" s="20">
        <f t="shared" si="0"/>
        <v>99.14337917964211</v>
      </c>
      <c r="G26" s="20">
        <f t="shared" si="1"/>
        <v>54.151427516234399</v>
      </c>
      <c r="H26" s="21">
        <f t="shared" si="2"/>
        <v>54.151427516234399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5451535.7599999998</v>
      </c>
      <c r="E27" s="16">
        <v>5498638.2400000002</v>
      </c>
      <c r="F27" s="20">
        <f t="shared" si="0"/>
        <v>99.14337917964211</v>
      </c>
      <c r="G27" s="20">
        <f t="shared" si="1"/>
        <v>54.151427516234399</v>
      </c>
      <c r="H27" s="21">
        <f t="shared" si="2"/>
        <v>54.151427516234399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1294275.19</v>
      </c>
      <c r="E28" s="16">
        <v>841503.02</v>
      </c>
      <c r="F28" s="20">
        <f t="shared" si="0"/>
        <v>153.80517469800643</v>
      </c>
      <c r="G28" s="20">
        <f t="shared" si="1"/>
        <v>61.632151904761898</v>
      </c>
      <c r="H28" s="21">
        <f t="shared" si="2"/>
        <v>61.632151904761898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" si="3">D30+D31+D32</f>
        <v>6861.0400000000009</v>
      </c>
      <c r="E29" s="25">
        <f>E30+E31+E32</f>
        <v>25078.71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6">
        <v>-6770.25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-16638.96</v>
      </c>
      <c r="E31" s="16">
        <v>19373.84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25000</v>
      </c>
      <c r="E32" s="16">
        <v>12475.12</v>
      </c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1877586228.98</v>
      </c>
      <c r="D33" s="26">
        <f>D34+D40+D41+D39</f>
        <v>801843618.68000007</v>
      </c>
      <c r="E33" s="26">
        <f>E34+E39+E40+E41</f>
        <v>943923230.6099999</v>
      </c>
      <c r="F33" s="24">
        <f t="shared" si="0"/>
        <v>84.947969567590533</v>
      </c>
      <c r="G33" s="24">
        <f t="shared" si="1"/>
        <v>44.702819150663586</v>
      </c>
      <c r="H33" s="21">
        <f t="shared" si="2"/>
        <v>42.706087544943387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1877586228.98</v>
      </c>
      <c r="D34" s="26">
        <f>D35+D36+D37+D38</f>
        <v>801202515.59000003</v>
      </c>
      <c r="E34" s="26">
        <f>E35+E36+E37+E38</f>
        <v>945602981.68999994</v>
      </c>
      <c r="F34" s="24">
        <f t="shared" si="0"/>
        <v>84.729271280223273</v>
      </c>
      <c r="G34" s="24">
        <f t="shared" si="1"/>
        <v>44.667077623486023</v>
      </c>
      <c r="H34" s="21">
        <f t="shared" si="2"/>
        <v>42.671942477190719</v>
      </c>
    </row>
    <row r="35" spans="1:8">
      <c r="A35" s="12" t="s">
        <v>31</v>
      </c>
      <c r="B35" s="28"/>
      <c r="C35" s="29">
        <v>2460780</v>
      </c>
      <c r="D35" s="29">
        <v>1184820</v>
      </c>
      <c r="E35" s="29">
        <v>911400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91501495.879999995</v>
      </c>
      <c r="E36" s="29">
        <v>146103857.53999999</v>
      </c>
      <c r="F36" s="20">
        <f t="shared" si="0"/>
        <v>62.627707043908075</v>
      </c>
      <c r="G36" s="20">
        <f t="shared" si="1"/>
        <v>25.89695283644906</v>
      </c>
      <c r="H36" s="21">
        <f t="shared" si="2"/>
        <v>22.5159816956042</v>
      </c>
    </row>
    <row r="37" spans="1:8">
      <c r="A37" s="12" t="s">
        <v>33</v>
      </c>
      <c r="B37" s="28">
        <v>1252074088.5</v>
      </c>
      <c r="C37" s="29">
        <v>1275745214.5</v>
      </c>
      <c r="D37" s="29">
        <v>674924442.99000001</v>
      </c>
      <c r="E37" s="29">
        <v>728235645.65999997</v>
      </c>
      <c r="F37" s="20">
        <f t="shared" si="0"/>
        <v>92.679402197940476</v>
      </c>
      <c r="G37" s="20">
        <f t="shared" si="1"/>
        <v>53.904513254368815</v>
      </c>
      <c r="H37" s="21">
        <f t="shared" si="2"/>
        <v>52.904328804754449</v>
      </c>
    </row>
    <row r="38" spans="1:8">
      <c r="A38" s="12" t="s">
        <v>34</v>
      </c>
      <c r="B38" s="28">
        <v>188317185.08000001</v>
      </c>
      <c r="C38" s="29">
        <v>192995573.5</v>
      </c>
      <c r="D38" s="29">
        <v>33591756.719999999</v>
      </c>
      <c r="E38" s="29">
        <v>70352078.489999995</v>
      </c>
      <c r="F38" s="20">
        <f t="shared" si="0"/>
        <v>47.748065787103656</v>
      </c>
      <c r="G38" s="20">
        <f t="shared" si="1"/>
        <v>17.83786047233539</v>
      </c>
      <c r="H38" s="21">
        <f t="shared" si="2"/>
        <v>17.405454493493863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48208600.799999997</v>
      </c>
      <c r="E42" s="44">
        <v>15095059.859999999</v>
      </c>
      <c r="F42" s="45">
        <f t="shared" si="0"/>
        <v>319.36674148438919</v>
      </c>
      <c r="G42" s="45">
        <f t="shared" si="1"/>
        <v>-114.32779377238124</v>
      </c>
      <c r="H42" s="46">
        <f t="shared" si="2"/>
        <v>-53.60920638830563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G2" sqref="G2:H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9" t="s">
        <v>58</v>
      </c>
      <c r="B1" s="59"/>
      <c r="C1" s="59"/>
      <c r="D1" s="59"/>
      <c r="E1" s="59"/>
      <c r="F1" s="59"/>
      <c r="G1" s="59"/>
      <c r="H1" s="59"/>
    </row>
    <row r="2" spans="1:8" ht="37.5" customHeight="1">
      <c r="A2" s="60" t="s">
        <v>0</v>
      </c>
      <c r="B2" s="61" t="s">
        <v>51</v>
      </c>
      <c r="C2" s="61"/>
      <c r="D2" s="62" t="s">
        <v>52</v>
      </c>
      <c r="E2" s="63" t="s">
        <v>44</v>
      </c>
      <c r="F2" s="60" t="s">
        <v>53</v>
      </c>
      <c r="G2" s="61" t="s">
        <v>59</v>
      </c>
      <c r="H2" s="61"/>
    </row>
    <row r="3" spans="1:8" ht="51" customHeight="1">
      <c r="A3" s="60"/>
      <c r="B3" s="50" t="s">
        <v>38</v>
      </c>
      <c r="C3" s="49" t="s">
        <v>39</v>
      </c>
      <c r="D3" s="62"/>
      <c r="E3" s="64"/>
      <c r="F3" s="60"/>
      <c r="G3" s="49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2486783428.46</v>
      </c>
      <c r="D4" s="18">
        <f>D5+D33</f>
        <v>937855192.70000005</v>
      </c>
      <c r="E4" s="19">
        <f>E5+E33</f>
        <v>971717472.20999992</v>
      </c>
      <c r="F4" s="20">
        <f>D4/E4*100</f>
        <v>96.515213477330391</v>
      </c>
      <c r="G4" s="20">
        <f>D4/B4*100</f>
        <v>38.958713285346178</v>
      </c>
      <c r="H4" s="21">
        <f>D4/C4*100</f>
        <v>37.713585427935286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613678659.48000002</v>
      </c>
      <c r="D5" s="18">
        <f>D6+D20</f>
        <v>284045577.71999997</v>
      </c>
      <c r="E5" s="23">
        <f>E6+E20</f>
        <v>220314283.42999998</v>
      </c>
      <c r="F5" s="24">
        <f t="shared" ref="F5:F42" si="0">D5/E5*100</f>
        <v>128.92744551001806</v>
      </c>
      <c r="G5" s="24">
        <f t="shared" ref="G5:G42" si="1">D5/B5*100</f>
        <v>46.292792369966719</v>
      </c>
      <c r="H5" s="21">
        <f t="shared" ref="H5:H42" si="2">D5/C5*100</f>
        <v>46.285718646414345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264431699.03999999</v>
      </c>
      <c r="E6" s="23">
        <f>E7+E10+E11+E17+E18+E19</f>
        <v>196932011.60999998</v>
      </c>
      <c r="F6" s="24">
        <f t="shared" si="0"/>
        <v>134.27562988777822</v>
      </c>
      <c r="G6" s="24">
        <f t="shared" si="1"/>
        <v>46.810901881818445</v>
      </c>
      <c r="H6" s="21">
        <f t="shared" si="2"/>
        <v>46.810901881818445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158248653.10000002</v>
      </c>
      <c r="E7" s="16">
        <f>E8+E9</f>
        <v>118870791.87</v>
      </c>
      <c r="F7" s="20">
        <f t="shared" si="0"/>
        <v>133.12660798378849</v>
      </c>
      <c r="G7" s="20">
        <f t="shared" si="1"/>
        <v>40.490527767446679</v>
      </c>
      <c r="H7" s="21">
        <f t="shared" si="2"/>
        <v>40.490527767446679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4211020.2699999996</v>
      </c>
      <c r="E8" s="16">
        <v>4598526.67</v>
      </c>
      <c r="F8" s="20">
        <f t="shared" si="0"/>
        <v>91.573248829282079</v>
      </c>
      <c r="G8" s="20">
        <f t="shared" si="1"/>
        <v>45.549189264028797</v>
      </c>
      <c r="H8" s="21">
        <f t="shared" si="2"/>
        <v>45.549189264028797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154037632.83000001</v>
      </c>
      <c r="E9" s="16">
        <v>114272265.2</v>
      </c>
      <c r="F9" s="20">
        <f t="shared" si="0"/>
        <v>134.79879178066736</v>
      </c>
      <c r="G9" s="20">
        <f t="shared" si="1"/>
        <v>40.367966755131981</v>
      </c>
      <c r="H9" s="21">
        <f t="shared" si="2"/>
        <v>40.367966755131981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16334992.6</v>
      </c>
      <c r="E10" s="16">
        <v>14873204.57</v>
      </c>
      <c r="F10" s="20">
        <f t="shared" si="0"/>
        <v>109.82833271148908</v>
      </c>
      <c r="G10" s="20">
        <f t="shared" si="1"/>
        <v>43.604195641970321</v>
      </c>
      <c r="H10" s="21">
        <f>D10/C10*100</f>
        <v>43.604195641970321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76216908.480000004</v>
      </c>
      <c r="E11" s="16">
        <f>E12+E13+E14+E15+E16</f>
        <v>48338618.850000001</v>
      </c>
      <c r="F11" s="20">
        <f t="shared" si="0"/>
        <v>157.67291307289804</v>
      </c>
      <c r="G11" s="20">
        <f t="shared" si="1"/>
        <v>74.145100266676565</v>
      </c>
      <c r="H11" s="21">
        <f t="shared" si="2"/>
        <v>74.145100266676565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64406217.759999998</v>
      </c>
      <c r="E12" s="16">
        <v>41672725.859999999</v>
      </c>
      <c r="F12" s="20">
        <f t="shared" si="0"/>
        <v>154.55244750816979</v>
      </c>
      <c r="G12" s="20">
        <f t="shared" si="1"/>
        <v>71.922428902017103</v>
      </c>
      <c r="H12" s="21">
        <f t="shared" si="2"/>
        <v>71.922428902017103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108040.75</v>
      </c>
      <c r="E13" s="16">
        <v>-291047.24</v>
      </c>
      <c r="F13" s="20">
        <f t="shared" si="0"/>
        <v>-37.121379333471779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482155.02</v>
      </c>
      <c r="E14" s="16">
        <v>277683.92</v>
      </c>
      <c r="F14" s="20">
        <f t="shared" si="0"/>
        <v>173.63447620589628</v>
      </c>
      <c r="G14" s="20">
        <f t="shared" si="1"/>
        <v>180.58240449438202</v>
      </c>
      <c r="H14" s="21">
        <f t="shared" si="2"/>
        <v>180.58240449438202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11220494.949999999</v>
      </c>
      <c r="E15" s="16">
        <v>6679256.3099999996</v>
      </c>
      <c r="F15" s="20">
        <f t="shared" si="0"/>
        <v>167.99018377541498</v>
      </c>
      <c r="G15" s="20">
        <f t="shared" si="1"/>
        <v>86.45979145924359</v>
      </c>
      <c r="H15" s="21">
        <f t="shared" si="2"/>
        <v>86.45979145924359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9384397.2599999998</v>
      </c>
      <c r="E17" s="16">
        <v>10663940.369999999</v>
      </c>
      <c r="F17" s="20">
        <f t="shared" si="0"/>
        <v>88.001216570943754</v>
      </c>
      <c r="G17" s="20">
        <f t="shared" si="1"/>
        <v>39.442136203935789</v>
      </c>
      <c r="H17" s="21">
        <f t="shared" si="2"/>
        <v>39.442136203935789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4246747.5999999996</v>
      </c>
      <c r="E18" s="16">
        <v>4185455.95</v>
      </c>
      <c r="F18" s="20">
        <f t="shared" si="0"/>
        <v>101.4643960116221</v>
      </c>
      <c r="G18" s="20">
        <f t="shared" si="1"/>
        <v>42.401638975163259</v>
      </c>
      <c r="H18" s="21">
        <f t="shared" si="2"/>
        <v>42.401638975163259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48785251.299999997</v>
      </c>
      <c r="D20" s="18">
        <f>D21+D22+D23+D26+D28+D29</f>
        <v>19613878.680000003</v>
      </c>
      <c r="E20" s="18">
        <f>E21+E22+E23+E26+E28+E29</f>
        <v>23382271.82</v>
      </c>
      <c r="F20" s="24">
        <f t="shared" si="0"/>
        <v>83.883545752056875</v>
      </c>
      <c r="G20" s="24">
        <f t="shared" si="1"/>
        <v>40.281953194941735</v>
      </c>
      <c r="H20" s="21">
        <f t="shared" si="2"/>
        <v>40.204525255771316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3658026.65</v>
      </c>
      <c r="E21" s="16">
        <v>5432577.5899999999</v>
      </c>
      <c r="F21" s="20">
        <f t="shared" si="0"/>
        <v>67.335009751788931</v>
      </c>
      <c r="G21" s="20">
        <f t="shared" si="1"/>
        <v>31.714410863051594</v>
      </c>
      <c r="H21" s="21">
        <f t="shared" si="2"/>
        <v>31.714410863051594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887408.86</v>
      </c>
      <c r="E22" s="16">
        <v>1708948.22</v>
      </c>
      <c r="F22" s="20">
        <f t="shared" si="0"/>
        <v>51.927194142839504</v>
      </c>
      <c r="G22" s="20">
        <f t="shared" si="1"/>
        <v>33.487126792452834</v>
      </c>
      <c r="H22" s="21">
        <f t="shared" si="2"/>
        <v>33.487126792452834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10211485.43</v>
      </c>
      <c r="E23" s="16">
        <f>E24+E25</f>
        <v>9959179.9400000013</v>
      </c>
      <c r="F23" s="20">
        <f t="shared" si="0"/>
        <v>102.53339623864652</v>
      </c>
      <c r="G23" s="20">
        <f t="shared" si="1"/>
        <v>45.70942448522829</v>
      </c>
      <c r="H23" s="21">
        <f t="shared" si="2"/>
        <v>45.70942448522829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9946196.5</v>
      </c>
      <c r="E24" s="16">
        <v>9759492.3000000007</v>
      </c>
      <c r="F24" s="20">
        <f t="shared" si="0"/>
        <v>101.91305238285806</v>
      </c>
      <c r="G24" s="20">
        <f t="shared" si="1"/>
        <v>44.521918084153981</v>
      </c>
      <c r="H24" s="21">
        <f t="shared" si="2"/>
        <v>44.521918084153981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199687.64</v>
      </c>
      <c r="F25" s="20">
        <f t="shared" si="0"/>
        <v>132.85195318047727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4010039.77</v>
      </c>
      <c r="E26" s="16">
        <v>5131311.82</v>
      </c>
      <c r="F26" s="20">
        <f t="shared" si="0"/>
        <v>78.148432811475487</v>
      </c>
      <c r="G26" s="20">
        <f t="shared" si="1"/>
        <v>39.832698069355096</v>
      </c>
      <c r="H26" s="21">
        <f t="shared" si="2"/>
        <v>39.832698069355096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4010039.77</v>
      </c>
      <c r="E27" s="16">
        <v>5131311.82</v>
      </c>
      <c r="F27" s="20">
        <f t="shared" si="0"/>
        <v>78.148432811475487</v>
      </c>
      <c r="G27" s="20">
        <f t="shared" si="1"/>
        <v>39.832698069355096</v>
      </c>
      <c r="H27" s="21">
        <f t="shared" si="2"/>
        <v>39.832698069355096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932691.03</v>
      </c>
      <c r="E28" s="16">
        <v>761662.16</v>
      </c>
      <c r="F28" s="20">
        <f t="shared" si="0"/>
        <v>122.45468909732892</v>
      </c>
      <c r="G28" s="20">
        <f t="shared" si="1"/>
        <v>44.41385857142857</v>
      </c>
      <c r="H28" s="21">
        <f t="shared" si="2"/>
        <v>44.41385857142857</v>
      </c>
    </row>
    <row r="29" spans="1:8" ht="15" customHeight="1" outlineLevel="2">
      <c r="A29" s="9" t="s">
        <v>26</v>
      </c>
      <c r="B29" s="25">
        <f>B30+B31</f>
        <v>0</v>
      </c>
      <c r="C29" s="25">
        <f>C30+C31+C32</f>
        <v>93772.55</v>
      </c>
      <c r="D29" s="25">
        <f t="shared" ref="D29:E29" si="3">D30+D31+D32</f>
        <v>-85773.06</v>
      </c>
      <c r="E29" s="25">
        <f t="shared" si="3"/>
        <v>388592.08999999997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12922</v>
      </c>
      <c r="E30" s="16">
        <v>375361.87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-98695.06</v>
      </c>
      <c r="E31" s="25">
        <v>13230.22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>
        <v>93772.55</v>
      </c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1873104768.98</v>
      </c>
      <c r="D33" s="26">
        <f>D34+D40+D41+D39</f>
        <v>653809614.98000002</v>
      </c>
      <c r="E33" s="27">
        <f>E34+E40+E41+E39</f>
        <v>751403188.77999997</v>
      </c>
      <c r="F33" s="24">
        <f t="shared" si="0"/>
        <v>87.011823311735512</v>
      </c>
      <c r="G33" s="24">
        <f t="shared" si="1"/>
        <v>36.449916538002533</v>
      </c>
      <c r="H33" s="21">
        <f t="shared" si="2"/>
        <v>34.905127882197021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1873104768.98</v>
      </c>
      <c r="D34" s="26">
        <f>D35+D36+D37+D38</f>
        <v>653168511.88999999</v>
      </c>
      <c r="E34" s="27">
        <f>E35+E36+E37+E38</f>
        <v>753082939.86000001</v>
      </c>
      <c r="F34" s="24">
        <f t="shared" si="0"/>
        <v>86.732613012243462</v>
      </c>
      <c r="G34" s="24">
        <f t="shared" si="1"/>
        <v>36.41417501082497</v>
      </c>
      <c r="H34" s="21">
        <f t="shared" si="2"/>
        <v>34.870901121333603</v>
      </c>
    </row>
    <row r="35" spans="1:8">
      <c r="A35" s="12" t="s">
        <v>31</v>
      </c>
      <c r="B35" s="28"/>
      <c r="C35" s="29">
        <v>2460780</v>
      </c>
      <c r="D35" s="29">
        <v>1002540</v>
      </c>
      <c r="E35" s="29">
        <v>729120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406384660.98000002</v>
      </c>
      <c r="D36" s="29">
        <v>84063779.5</v>
      </c>
      <c r="E36" s="29">
        <v>129312549.09999999</v>
      </c>
      <c r="F36" s="20">
        <f t="shared" si="0"/>
        <v>65.008214659036526</v>
      </c>
      <c r="G36" s="20">
        <f t="shared" si="1"/>
        <v>23.791914132422306</v>
      </c>
      <c r="H36" s="21">
        <f t="shared" si="2"/>
        <v>20.685765869528513</v>
      </c>
    </row>
    <row r="37" spans="1:8">
      <c r="A37" s="12" t="s">
        <v>33</v>
      </c>
      <c r="B37" s="28">
        <v>1252074088.5</v>
      </c>
      <c r="C37" s="29">
        <v>1275729614.5</v>
      </c>
      <c r="D37" s="29">
        <v>548092230.64999998</v>
      </c>
      <c r="E37" s="29">
        <v>598724708.73000002</v>
      </c>
      <c r="F37" s="20">
        <f t="shared" si="0"/>
        <v>91.54327901592697</v>
      </c>
      <c r="G37" s="20">
        <f t="shared" si="1"/>
        <v>43.774744297010507</v>
      </c>
      <c r="H37" s="21">
        <f t="shared" si="2"/>
        <v>42.963040476630717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20009961.739999998</v>
      </c>
      <c r="E38" s="29">
        <v>24316562.030000001</v>
      </c>
      <c r="F38" s="20">
        <f t="shared" si="0"/>
        <v>82.289435962670893</v>
      </c>
      <c r="G38" s="20">
        <f t="shared" si="1"/>
        <v>10.625669522141306</v>
      </c>
      <c r="H38" s="21">
        <f t="shared" si="2"/>
        <v>10.613691268352772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64362429.030000001</v>
      </c>
      <c r="E42" s="44">
        <v>-30858515.050000001</v>
      </c>
      <c r="F42" s="45">
        <f t="shared" si="0"/>
        <v>-208.57267086803648</v>
      </c>
      <c r="G42" s="45">
        <f t="shared" si="1"/>
        <v>-152.63696499632414</v>
      </c>
      <c r="H42" s="46">
        <f t="shared" si="2"/>
        <v>-71.572679651842208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P14" sqref="P14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9" t="s">
        <v>57</v>
      </c>
      <c r="B1" s="59"/>
      <c r="C1" s="59"/>
      <c r="D1" s="59"/>
      <c r="E1" s="59"/>
      <c r="F1" s="59"/>
      <c r="G1" s="59"/>
      <c r="H1" s="59"/>
    </row>
    <row r="2" spans="1:8" ht="37.5" customHeight="1">
      <c r="A2" s="60" t="s">
        <v>0</v>
      </c>
      <c r="B2" s="61" t="s">
        <v>51</v>
      </c>
      <c r="C2" s="61"/>
      <c r="D2" s="62" t="s">
        <v>52</v>
      </c>
      <c r="E2" s="63" t="s">
        <v>44</v>
      </c>
      <c r="F2" s="60" t="s">
        <v>53</v>
      </c>
      <c r="G2" s="61" t="s">
        <v>46</v>
      </c>
      <c r="H2" s="61"/>
    </row>
    <row r="3" spans="1:8" ht="51" customHeight="1">
      <c r="A3" s="60"/>
      <c r="B3" s="48" t="s">
        <v>38</v>
      </c>
      <c r="C3" s="47" t="s">
        <v>39</v>
      </c>
      <c r="D3" s="62"/>
      <c r="E3" s="64"/>
      <c r="F3" s="60"/>
      <c r="G3" s="47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2471082588.71</v>
      </c>
      <c r="D4" s="18">
        <f>D5+D33</f>
        <v>707625577.57999992</v>
      </c>
      <c r="E4" s="19">
        <f>E5+E33</f>
        <v>758498651.92999995</v>
      </c>
      <c r="F4" s="20">
        <f>D4/E4*100</f>
        <v>93.292924882522399</v>
      </c>
      <c r="G4" s="20">
        <f>D4/B4*100</f>
        <v>29.394923869803836</v>
      </c>
      <c r="H4" s="21">
        <f>D4/C4*100</f>
        <v>28.63625767965156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182817649.78999999</v>
      </c>
      <c r="E5" s="23">
        <f>E6+E20</f>
        <v>163254274.28</v>
      </c>
      <c r="F5" s="24">
        <f t="shared" ref="F5:F42" si="0">D5/E5*100</f>
        <v>111.98337721709296</v>
      </c>
      <c r="G5" s="24">
        <f t="shared" ref="G5:G42" si="1">D5/B5*100</f>
        <v>29.795005334095929</v>
      </c>
      <c r="H5" s="21">
        <f t="shared" ref="H5:H42" si="2">D5/C5*100</f>
        <v>29.795005334095929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166024213.34</v>
      </c>
      <c r="E6" s="23">
        <f>E7+E10+E11+E17+E18+E19</f>
        <v>145619656.46000001</v>
      </c>
      <c r="F6" s="24">
        <f t="shared" si="0"/>
        <v>114.01222704134375</v>
      </c>
      <c r="G6" s="24">
        <f t="shared" si="1"/>
        <v>29.390361249727547</v>
      </c>
      <c r="H6" s="21">
        <f t="shared" si="2"/>
        <v>29.390361249727547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118259793.65000001</v>
      </c>
      <c r="E7" s="16">
        <f>E8+E9</f>
        <v>84591560.120000005</v>
      </c>
      <c r="F7" s="20">
        <f t="shared" si="0"/>
        <v>139.80093697555509</v>
      </c>
      <c r="G7" s="20">
        <f t="shared" si="1"/>
        <v>30.258718572043499</v>
      </c>
      <c r="H7" s="21">
        <f t="shared" si="2"/>
        <v>30.258718572043499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2172973.2000000002</v>
      </c>
      <c r="E8" s="16">
        <v>3956681.94</v>
      </c>
      <c r="F8" s="20">
        <f t="shared" si="0"/>
        <v>54.919076967809048</v>
      </c>
      <c r="G8" s="20">
        <f t="shared" si="1"/>
        <v>23.504319904986428</v>
      </c>
      <c r="H8" s="21">
        <f t="shared" si="2"/>
        <v>23.504319904986428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116086820.45</v>
      </c>
      <c r="E9" s="16">
        <v>80634878.180000007</v>
      </c>
      <c r="F9" s="20">
        <f t="shared" si="0"/>
        <v>143.96601454628748</v>
      </c>
      <c r="G9" s="20">
        <f t="shared" si="1"/>
        <v>30.422363824601078</v>
      </c>
      <c r="H9" s="21">
        <f t="shared" si="2"/>
        <v>30.422363824601078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9526799.5</v>
      </c>
      <c r="E10" s="16">
        <v>11878955.66</v>
      </c>
      <c r="F10" s="20">
        <f t="shared" si="0"/>
        <v>80.198965066260712</v>
      </c>
      <c r="G10" s="20">
        <f t="shared" si="1"/>
        <v>25.430585701019847</v>
      </c>
      <c r="H10" s="21">
        <f t="shared" si="2"/>
        <v>25.430585701019847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30488540.09</v>
      </c>
      <c r="E11" s="16">
        <f>E12+E13+E14+E15+E16</f>
        <v>35294465.589999996</v>
      </c>
      <c r="F11" s="20">
        <f t="shared" si="0"/>
        <v>86.383345321534875</v>
      </c>
      <c r="G11" s="20">
        <f t="shared" si="1"/>
        <v>29.659768508595874</v>
      </c>
      <c r="H11" s="21">
        <f t="shared" si="2"/>
        <v>29.659768508595874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19103145.32</v>
      </c>
      <c r="E12" s="16">
        <v>36393310.539999999</v>
      </c>
      <c r="F12" s="20">
        <f t="shared" si="0"/>
        <v>52.490815033173952</v>
      </c>
      <c r="G12" s="20">
        <f t="shared" si="1"/>
        <v>21.332484018893904</v>
      </c>
      <c r="H12" s="21">
        <f t="shared" si="2"/>
        <v>21.332484018893904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84763.36</v>
      </c>
      <c r="E13" s="16">
        <v>-295610.28000000003</v>
      </c>
      <c r="F13" s="20">
        <f t="shared" si="0"/>
        <v>-28.674023109074554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430222.18</v>
      </c>
      <c r="E14" s="16">
        <v>277683.92</v>
      </c>
      <c r="F14" s="20">
        <f t="shared" si="0"/>
        <v>154.93233457666545</v>
      </c>
      <c r="G14" s="20">
        <f t="shared" si="1"/>
        <v>161.13190262172284</v>
      </c>
      <c r="H14" s="21">
        <f t="shared" si="2"/>
        <v>161.13190262172284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10870409.23</v>
      </c>
      <c r="E15" s="16">
        <v>-1080918.5900000001</v>
      </c>
      <c r="F15" s="20">
        <f t="shared" si="0"/>
        <v>-1005.6640093496773</v>
      </c>
      <c r="G15" s="20">
        <f t="shared" si="1"/>
        <v>83.762197593826897</v>
      </c>
      <c r="H15" s="21">
        <f t="shared" si="2"/>
        <v>83.762197593826897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4568234.68</v>
      </c>
      <c r="E17" s="16">
        <v>10510838.34</v>
      </c>
      <c r="F17" s="20">
        <f t="shared" si="0"/>
        <v>43.462134343890973</v>
      </c>
      <c r="G17" s="20">
        <f t="shared" si="1"/>
        <v>19.200054033102923</v>
      </c>
      <c r="H17" s="21">
        <f t="shared" si="2"/>
        <v>19.200054033102923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3180845.42</v>
      </c>
      <c r="E18" s="16">
        <v>3343836.75</v>
      </c>
      <c r="F18" s="20">
        <f t="shared" si="0"/>
        <v>95.125619395145407</v>
      </c>
      <c r="G18" s="20">
        <f t="shared" si="1"/>
        <v>31.759141780557325</v>
      </c>
      <c r="H18" s="21">
        <f t="shared" si="2"/>
        <v>31.759141780557325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16793436.449999999</v>
      </c>
      <c r="E20" s="18">
        <f>E21+E22+E23+E26+E28+E29</f>
        <v>17634617.82</v>
      </c>
      <c r="F20" s="24">
        <f t="shared" si="0"/>
        <v>95.229942726368648</v>
      </c>
      <c r="G20" s="24">
        <f t="shared" si="1"/>
        <v>34.489477175716296</v>
      </c>
      <c r="H20" s="21">
        <f t="shared" si="2"/>
        <v>34.489477175716296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3261220.83</v>
      </c>
      <c r="E21" s="16">
        <v>4498343.7300000004</v>
      </c>
      <c r="F21" s="20">
        <f t="shared" si="0"/>
        <v>72.498257708732268</v>
      </c>
      <c r="G21" s="20">
        <f t="shared" si="1"/>
        <v>28.274178187783882</v>
      </c>
      <c r="H21" s="21">
        <f t="shared" si="2"/>
        <v>28.274178187783882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879479.6</v>
      </c>
      <c r="E22" s="16">
        <v>1708760.66</v>
      </c>
      <c r="F22" s="20">
        <f t="shared" si="0"/>
        <v>51.468858137218589</v>
      </c>
      <c r="G22" s="20">
        <f t="shared" si="1"/>
        <v>33.187909433962268</v>
      </c>
      <c r="H22" s="21">
        <f t="shared" si="2"/>
        <v>33.187909433962268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8172917.9799999995</v>
      </c>
      <c r="E23" s="16">
        <f>E24+E25</f>
        <v>7778026.5899999999</v>
      </c>
      <c r="F23" s="20">
        <f t="shared" si="0"/>
        <v>105.07701259992734</v>
      </c>
      <c r="G23" s="20">
        <f t="shared" si="1"/>
        <v>36.584234467323185</v>
      </c>
      <c r="H23" s="21">
        <f t="shared" si="2"/>
        <v>36.584234467323185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7907629.0499999998</v>
      </c>
      <c r="E24" s="16">
        <v>7584338.9500000002</v>
      </c>
      <c r="F24" s="20">
        <f t="shared" si="0"/>
        <v>104.26260089549399</v>
      </c>
      <c r="G24" s="20">
        <f t="shared" si="1"/>
        <v>35.396728066248876</v>
      </c>
      <c r="H24" s="21">
        <f t="shared" si="2"/>
        <v>35.396728066248876</v>
      </c>
    </row>
    <row r="25" spans="1:8" ht="15" customHeight="1" outlineLevel="3">
      <c r="A25" s="9" t="s">
        <v>22</v>
      </c>
      <c r="B25" s="25"/>
      <c r="C25" s="25"/>
      <c r="D25" s="16">
        <v>265288.93</v>
      </c>
      <c r="E25" s="16">
        <v>193687.64</v>
      </c>
      <c r="F25" s="20">
        <f t="shared" si="0"/>
        <v>136.96740277283567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3849243.58</v>
      </c>
      <c r="E26" s="16">
        <v>3253576.42</v>
      </c>
      <c r="F26" s="20">
        <f t="shared" si="0"/>
        <v>118.30807342770207</v>
      </c>
      <c r="G26" s="20">
        <f t="shared" si="1"/>
        <v>38.23547049697801</v>
      </c>
      <c r="H26" s="21">
        <f t="shared" si="2"/>
        <v>38.23547049697801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3849243.58</v>
      </c>
      <c r="E27" s="16">
        <v>3253576.42</v>
      </c>
      <c r="F27" s="20">
        <f t="shared" si="0"/>
        <v>118.30807342770207</v>
      </c>
      <c r="G27" s="20">
        <f t="shared" si="1"/>
        <v>38.23547049697801</v>
      </c>
      <c r="H27" s="21">
        <f t="shared" si="2"/>
        <v>38.23547049697801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733733.39</v>
      </c>
      <c r="E28" s="16">
        <v>393987.39</v>
      </c>
      <c r="F28" s="20">
        <f t="shared" si="0"/>
        <v>186.23270912300009</v>
      </c>
      <c r="G28" s="20">
        <f t="shared" si="1"/>
        <v>34.939685238095237</v>
      </c>
      <c r="H28" s="21">
        <f t="shared" si="2"/>
        <v>34.939685238095237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-103158.93</v>
      </c>
      <c r="E29" s="25">
        <f>E30+E31</f>
        <v>1923.0299999999988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5999.52</v>
      </c>
      <c r="E30" s="16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-109158.45</v>
      </c>
      <c r="E31" s="25">
        <v>10230.219999999999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1857497701.78</v>
      </c>
      <c r="D33" s="26">
        <f>D34+D40+D41+D39</f>
        <v>524807927.78999996</v>
      </c>
      <c r="E33" s="27">
        <f>E34+E40+E41+E39</f>
        <v>595244377.64999998</v>
      </c>
      <c r="F33" s="24">
        <f t="shared" si="0"/>
        <v>88.166801316447504</v>
      </c>
      <c r="G33" s="24">
        <f t="shared" si="1"/>
        <v>29.258066458708655</v>
      </c>
      <c r="H33" s="21">
        <f t="shared" si="2"/>
        <v>28.253490019777029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1857497701.78</v>
      </c>
      <c r="D34" s="26">
        <f>D35+D36+D37+D38</f>
        <v>524166824.69999999</v>
      </c>
      <c r="E34" s="27">
        <f>E35+E36+E37+E38</f>
        <v>596924128.73000002</v>
      </c>
      <c r="F34" s="24">
        <f t="shared" si="0"/>
        <v>87.81129786380113</v>
      </c>
      <c r="G34" s="24">
        <f t="shared" si="1"/>
        <v>29.222324931531098</v>
      </c>
      <c r="H34" s="21">
        <f t="shared" si="2"/>
        <v>28.218975678823305</v>
      </c>
    </row>
    <row r="35" spans="1:8">
      <c r="A35" s="12" t="s">
        <v>31</v>
      </c>
      <c r="B35" s="28"/>
      <c r="C35" s="29">
        <v>2460780</v>
      </c>
      <c r="D35" s="29">
        <v>820260</v>
      </c>
      <c r="E35" s="29">
        <v>546840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399358188.77999997</v>
      </c>
      <c r="D36" s="29">
        <v>72203940.420000002</v>
      </c>
      <c r="E36" s="29">
        <v>103513849.47</v>
      </c>
      <c r="F36" s="20">
        <f t="shared" si="0"/>
        <v>69.752927545145425</v>
      </c>
      <c r="G36" s="20">
        <f t="shared" si="1"/>
        <v>20.435316621651257</v>
      </c>
      <c r="H36" s="21">
        <f t="shared" si="2"/>
        <v>18.079994964063701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433801967.51999998</v>
      </c>
      <c r="E37" s="29">
        <v>471913509.23000002</v>
      </c>
      <c r="F37" s="20">
        <f t="shared" si="0"/>
        <v>91.924040959924</v>
      </c>
      <c r="G37" s="20">
        <f t="shared" si="1"/>
        <v>34.646669195087334</v>
      </c>
      <c r="H37" s="21">
        <f t="shared" si="2"/>
        <v>34.234487092226331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17340656.760000002</v>
      </c>
      <c r="E38" s="29">
        <v>20949930.030000001</v>
      </c>
      <c r="F38" s="20">
        <f t="shared" si="0"/>
        <v>82.771907758968297</v>
      </c>
      <c r="G38" s="20">
        <f t="shared" si="1"/>
        <v>9.2082179077992397</v>
      </c>
      <c r="H38" s="21">
        <f t="shared" si="2"/>
        <v>9.1978375387495621</v>
      </c>
    </row>
    <row r="39" spans="1:8">
      <c r="A39" s="12" t="s">
        <v>56</v>
      </c>
      <c r="B39" s="28"/>
      <c r="C39" s="29"/>
      <c r="D39" s="29">
        <v>0</v>
      </c>
      <c r="E39" s="29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29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-89925973.629999995</v>
      </c>
      <c r="D42" s="44">
        <v>14950881.4</v>
      </c>
      <c r="E42" s="44">
        <v>20382535</v>
      </c>
      <c r="F42" s="45">
        <f t="shared" si="0"/>
        <v>73.35143248864776</v>
      </c>
      <c r="G42" s="45">
        <f t="shared" si="1"/>
        <v>-35.456355443830482</v>
      </c>
      <c r="H42" s="46">
        <f t="shared" si="2"/>
        <v>-16.625765389558453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A39" sqref="A39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9" t="s">
        <v>55</v>
      </c>
      <c r="B1" s="59"/>
      <c r="C1" s="59"/>
      <c r="D1" s="59"/>
      <c r="E1" s="59"/>
      <c r="F1" s="59"/>
      <c r="G1" s="59"/>
      <c r="H1" s="59"/>
    </row>
    <row r="2" spans="1:8" ht="37.5" customHeight="1">
      <c r="A2" s="60" t="s">
        <v>0</v>
      </c>
      <c r="B2" s="61" t="s">
        <v>51</v>
      </c>
      <c r="C2" s="61"/>
      <c r="D2" s="62" t="s">
        <v>52</v>
      </c>
      <c r="E2" s="63" t="s">
        <v>44</v>
      </c>
      <c r="F2" s="60" t="s">
        <v>53</v>
      </c>
      <c r="G2" s="61" t="s">
        <v>46</v>
      </c>
      <c r="H2" s="61"/>
    </row>
    <row r="3" spans="1:8" ht="51" customHeight="1">
      <c r="A3" s="60"/>
      <c r="B3" s="42" t="s">
        <v>38</v>
      </c>
      <c r="C3" s="41" t="s">
        <v>39</v>
      </c>
      <c r="D3" s="62"/>
      <c r="E3" s="64"/>
      <c r="F3" s="60"/>
      <c r="G3" s="41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2452351062.8000002</v>
      </c>
      <c r="D4" s="18">
        <f>D5+D33</f>
        <v>491493239.94999993</v>
      </c>
      <c r="E4" s="19">
        <f>E5+E33</f>
        <v>495265779.79000008</v>
      </c>
      <c r="F4" s="20">
        <f>D4/E4*100</f>
        <v>99.23827972899727</v>
      </c>
      <c r="G4" s="20">
        <f>D4/B4*100</f>
        <v>20.41673849645456</v>
      </c>
      <c r="H4" s="21">
        <f>D4/C4*100</f>
        <v>20.041716188416832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137701514.41</v>
      </c>
      <c r="E5" s="23">
        <f>E6+E20</f>
        <v>91074010.560000017</v>
      </c>
      <c r="F5" s="24">
        <f t="shared" ref="F5:F42" si="0">D5/E5*100</f>
        <v>151.19737624739994</v>
      </c>
      <c r="G5" s="24">
        <f t="shared" ref="G5:G42" si="1">D5/B5*100</f>
        <v>22.442129417328605</v>
      </c>
      <c r="H5" s="21">
        <f t="shared" ref="H5:H42" si="2">D5/C5*100</f>
        <v>22.442129417328605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125532706.53</v>
      </c>
      <c r="E6" s="23">
        <f>E7+E10+E11+E17+E18+E19</f>
        <v>77074399.190000013</v>
      </c>
      <c r="F6" s="24">
        <f t="shared" si="0"/>
        <v>162.87211817317311</v>
      </c>
      <c r="G6" s="24">
        <f t="shared" si="1"/>
        <v>22.222370576857521</v>
      </c>
      <c r="H6" s="21">
        <f t="shared" si="2"/>
        <v>22.222370576857521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85911326.160000011</v>
      </c>
      <c r="E7" s="16">
        <f>E8+E9</f>
        <v>52581063.969999999</v>
      </c>
      <c r="F7" s="20">
        <f t="shared" si="0"/>
        <v>163.38833730906723</v>
      </c>
      <c r="G7" s="20">
        <f t="shared" si="1"/>
        <v>21.981829666641556</v>
      </c>
      <c r="H7" s="21">
        <f t="shared" si="2"/>
        <v>21.981829666641556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2429766.04</v>
      </c>
      <c r="E8" s="16">
        <v>2531341.9700000002</v>
      </c>
      <c r="F8" s="20">
        <f t="shared" si="0"/>
        <v>95.987269550940994</v>
      </c>
      <c r="G8" s="20">
        <f t="shared" si="1"/>
        <v>26.281961645192887</v>
      </c>
      <c r="H8" s="21">
        <f t="shared" si="2"/>
        <v>26.281961645192887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83481560.120000005</v>
      </c>
      <c r="E9" s="16">
        <v>50049722</v>
      </c>
      <c r="F9" s="20">
        <f t="shared" si="0"/>
        <v>166.79725038232979</v>
      </c>
      <c r="G9" s="20">
        <f t="shared" si="1"/>
        <v>21.877646271738747</v>
      </c>
      <c r="H9" s="21">
        <f t="shared" si="2"/>
        <v>21.877646271738747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9526799.4700000007</v>
      </c>
      <c r="E10" s="16">
        <v>8858947.8300000001</v>
      </c>
      <c r="F10" s="20">
        <f t="shared" si="0"/>
        <v>107.53872415568793</v>
      </c>
      <c r="G10" s="20">
        <f t="shared" si="1"/>
        <v>25.430585620938643</v>
      </c>
      <c r="H10" s="21">
        <f t="shared" si="2"/>
        <v>25.430585620938643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22432598.420000002</v>
      </c>
      <c r="E11" s="16">
        <f>E12+E13+E14+E15+E16</f>
        <v>7607932.3200000012</v>
      </c>
      <c r="F11" s="20">
        <f t="shared" si="0"/>
        <v>294.85801761180755</v>
      </c>
      <c r="G11" s="20">
        <f t="shared" si="1"/>
        <v>21.822811922756571</v>
      </c>
      <c r="H11" s="21">
        <f t="shared" si="2"/>
        <v>21.822811922756571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14573233.32</v>
      </c>
      <c r="E12" s="16">
        <v>9207410.8200000003</v>
      </c>
      <c r="F12" s="20">
        <f t="shared" si="0"/>
        <v>158.27721391929811</v>
      </c>
      <c r="G12" s="20">
        <f t="shared" si="1"/>
        <v>16.273930899590319</v>
      </c>
      <c r="H12" s="21">
        <f t="shared" si="2"/>
        <v>16.273930899590319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69806.36</v>
      </c>
      <c r="E13" s="16">
        <v>-320275.19</v>
      </c>
      <c r="F13" s="20">
        <f t="shared" si="0"/>
        <v>-21.79574384141338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362538.22</v>
      </c>
      <c r="E14" s="16">
        <v>177262.81</v>
      </c>
      <c r="F14" s="20">
        <f t="shared" si="0"/>
        <v>204.52018108028415</v>
      </c>
      <c r="G14" s="20">
        <f t="shared" si="1"/>
        <v>135.78210486891385</v>
      </c>
      <c r="H14" s="21">
        <f t="shared" si="2"/>
        <v>135.78210486891385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7427020.5199999996</v>
      </c>
      <c r="E15" s="16">
        <v>-1456466.12</v>
      </c>
      <c r="F15" s="20">
        <f t="shared" si="0"/>
        <v>-509.93431416035958</v>
      </c>
      <c r="G15" s="20">
        <f t="shared" si="1"/>
        <v>57.229083760045974</v>
      </c>
      <c r="H15" s="21">
        <f t="shared" si="2"/>
        <v>57.229083760045974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5263289.16</v>
      </c>
      <c r="E17" s="16">
        <v>5473632.2300000004</v>
      </c>
      <c r="F17" s="20">
        <f t="shared" si="0"/>
        <v>96.157157420128684</v>
      </c>
      <c r="G17" s="20">
        <f t="shared" si="1"/>
        <v>22.121332055524981</v>
      </c>
      <c r="H17" s="21">
        <f t="shared" si="2"/>
        <v>22.121332055524981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2398693.3199999998</v>
      </c>
      <c r="E18" s="16">
        <v>2552822.84</v>
      </c>
      <c r="F18" s="20">
        <f t="shared" si="0"/>
        <v>93.962388710060267</v>
      </c>
      <c r="G18" s="20">
        <f t="shared" si="1"/>
        <v>23.949746428720125</v>
      </c>
      <c r="H18" s="21">
        <f t="shared" si="2"/>
        <v>23.949746428720125</v>
      </c>
    </row>
    <row r="19" spans="1:8" ht="25.5" outlineLevel="2">
      <c r="A19" s="9" t="s">
        <v>16</v>
      </c>
      <c r="B19" s="25"/>
      <c r="C19" s="25"/>
      <c r="D19" s="16">
        <v>0</v>
      </c>
      <c r="E19" s="16">
        <v>0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12168807.879999999</v>
      </c>
      <c r="E20" s="13">
        <f>E21+E22+E23+E26+E28+E29</f>
        <v>13999611.370000001</v>
      </c>
      <c r="F20" s="24">
        <f t="shared" si="0"/>
        <v>86.922469191371547</v>
      </c>
      <c r="G20" s="24">
        <f t="shared" si="1"/>
        <v>24.991658073231136</v>
      </c>
      <c r="H20" s="21">
        <f t="shared" si="2"/>
        <v>24.991658073231136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2210335.31</v>
      </c>
      <c r="E21" s="16">
        <v>4114792.19</v>
      </c>
      <c r="F21" s="20">
        <f t="shared" si="0"/>
        <v>53.716815040421274</v>
      </c>
      <c r="G21" s="20">
        <f t="shared" si="1"/>
        <v>19.163196136488104</v>
      </c>
      <c r="H21" s="21">
        <f t="shared" si="2"/>
        <v>19.163196136488104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712423.92</v>
      </c>
      <c r="E22" s="16">
        <v>1480036.73</v>
      </c>
      <c r="F22" s="20">
        <f t="shared" si="0"/>
        <v>48.135556743919459</v>
      </c>
      <c r="G22" s="20">
        <f t="shared" si="1"/>
        <v>26.883921509433961</v>
      </c>
      <c r="H22" s="21">
        <f t="shared" si="2"/>
        <v>26.883921509433961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6153009.1200000001</v>
      </c>
      <c r="E23" s="16">
        <f>E24+E25</f>
        <v>5677855.04</v>
      </c>
      <c r="F23" s="20">
        <f t="shared" si="0"/>
        <v>108.36854897936952</v>
      </c>
      <c r="G23" s="20">
        <f t="shared" si="1"/>
        <v>27.5425654431513</v>
      </c>
      <c r="H23" s="21">
        <f t="shared" si="2"/>
        <v>27.5425654431513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5873303.8700000001</v>
      </c>
      <c r="E24" s="16">
        <v>5490167.4000000004</v>
      </c>
      <c r="F24" s="20">
        <f t="shared" si="0"/>
        <v>106.97859358532492</v>
      </c>
      <c r="G24" s="20">
        <f t="shared" si="1"/>
        <v>26.290527618621308</v>
      </c>
      <c r="H24" s="21">
        <f t="shared" si="2"/>
        <v>26.290527618621308</v>
      </c>
    </row>
    <row r="25" spans="1:8" ht="15" customHeight="1" outlineLevel="3">
      <c r="A25" s="9" t="s">
        <v>22</v>
      </c>
      <c r="B25" s="25"/>
      <c r="C25" s="25"/>
      <c r="D25" s="16">
        <v>279705.25</v>
      </c>
      <c r="E25" s="16">
        <v>187687.64</v>
      </c>
      <c r="F25" s="20">
        <f t="shared" si="0"/>
        <v>149.0269950647789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2549425.92</v>
      </c>
      <c r="E26" s="16">
        <v>2533392.19</v>
      </c>
      <c r="F26" s="20">
        <f t="shared" si="0"/>
        <v>100.63289569073788</v>
      </c>
      <c r="G26" s="20">
        <f t="shared" si="1"/>
        <v>25.32406628015757</v>
      </c>
      <c r="H26" s="21">
        <f t="shared" si="2"/>
        <v>25.32406628015757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2549425.92</v>
      </c>
      <c r="E27" s="16">
        <v>2533392.19</v>
      </c>
      <c r="F27" s="20">
        <f t="shared" si="0"/>
        <v>100.63289569073788</v>
      </c>
      <c r="G27" s="20">
        <f t="shared" si="1"/>
        <v>25.32406628015757</v>
      </c>
      <c r="H27" s="21">
        <f t="shared" si="2"/>
        <v>25.32406628015757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672141.92</v>
      </c>
      <c r="E28" s="16">
        <v>185172.08</v>
      </c>
      <c r="F28" s="20">
        <f t="shared" si="0"/>
        <v>362.98232433312847</v>
      </c>
      <c r="G28" s="20">
        <f t="shared" si="1"/>
        <v>32.006758095238098</v>
      </c>
      <c r="H28" s="21">
        <f t="shared" si="2"/>
        <v>32.006758095238098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-128528.31</v>
      </c>
      <c r="E29" s="25">
        <f>E30+E31</f>
        <v>8363.14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6710</v>
      </c>
      <c r="E30" s="16">
        <v>3363.14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-135238.31</v>
      </c>
      <c r="E31" s="25">
        <v>5000</v>
      </c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1838766175.8699999</v>
      </c>
      <c r="D33" s="26">
        <f>D34+D40+D41+D39</f>
        <v>353791725.53999996</v>
      </c>
      <c r="E33" s="27">
        <f>E34+E40+E41+E39</f>
        <v>404191769.23000008</v>
      </c>
      <c r="F33" s="24">
        <f t="shared" si="0"/>
        <v>87.530660560947581</v>
      </c>
      <c r="G33" s="24">
        <f t="shared" si="1"/>
        <v>19.723905204672427</v>
      </c>
      <c r="H33" s="21">
        <f t="shared" si="2"/>
        <v>19.24071315770238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1838766175.8699999</v>
      </c>
      <c r="D34" s="26">
        <f>D35+D36+D37+D38</f>
        <v>353294595.18000001</v>
      </c>
      <c r="E34" s="27">
        <f>E35+E36+E37+E38</f>
        <v>405871520.31000006</v>
      </c>
      <c r="F34" s="24">
        <f t="shared" si="0"/>
        <v>87.045919090395302</v>
      </c>
      <c r="G34" s="24">
        <f t="shared" si="1"/>
        <v>19.696190163909282</v>
      </c>
      <c r="H34" s="21">
        <f t="shared" si="2"/>
        <v>19.213677074130487</v>
      </c>
    </row>
    <row r="35" spans="1:8">
      <c r="A35" s="12" t="s">
        <v>31</v>
      </c>
      <c r="B35" s="28"/>
      <c r="C35" s="29">
        <v>2187360</v>
      </c>
      <c r="D35" s="29">
        <v>637980</v>
      </c>
      <c r="E35" s="15">
        <v>364560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380900082.87</v>
      </c>
      <c r="D36" s="29">
        <v>64108813.600000001</v>
      </c>
      <c r="E36" s="15">
        <v>40602807.780000001</v>
      </c>
      <c r="F36" s="20">
        <f t="shared" si="0"/>
        <v>157.89256237490676</v>
      </c>
      <c r="G36" s="20">
        <f t="shared" si="1"/>
        <v>18.144216181746472</v>
      </c>
      <c r="H36" s="21">
        <f t="shared" si="2"/>
        <v>16.83087415391299</v>
      </c>
    </row>
    <row r="37" spans="1:8">
      <c r="A37" s="12" t="s">
        <v>33</v>
      </c>
      <c r="B37" s="28">
        <v>1252074088.5</v>
      </c>
      <c r="C37" s="29">
        <v>1267149019.5</v>
      </c>
      <c r="D37" s="29">
        <v>278198645.38999999</v>
      </c>
      <c r="E37" s="15">
        <v>344756999.66000003</v>
      </c>
      <c r="F37" s="20">
        <f t="shared" si="0"/>
        <v>80.694125330119476</v>
      </c>
      <c r="G37" s="20">
        <f t="shared" si="1"/>
        <v>22.219024253052417</v>
      </c>
      <c r="H37" s="21">
        <f t="shared" si="2"/>
        <v>21.954690498815477</v>
      </c>
    </row>
    <row r="38" spans="1:8">
      <c r="A38" s="12" t="s">
        <v>34</v>
      </c>
      <c r="B38" s="28">
        <v>188317185.08000001</v>
      </c>
      <c r="C38" s="29">
        <v>188529713.5</v>
      </c>
      <c r="D38" s="29">
        <v>10349156.189999999</v>
      </c>
      <c r="E38" s="15">
        <v>20147152.870000001</v>
      </c>
      <c r="F38" s="20">
        <f t="shared" si="0"/>
        <v>51.367834734655482</v>
      </c>
      <c r="G38" s="20">
        <f t="shared" si="1"/>
        <v>5.4955983892832299</v>
      </c>
      <c r="H38" s="21">
        <f t="shared" si="2"/>
        <v>5.4894032340424683</v>
      </c>
    </row>
    <row r="39" spans="1:8">
      <c r="A39" s="12" t="s">
        <v>56</v>
      </c>
      <c r="B39" s="28"/>
      <c r="C39" s="29"/>
      <c r="D39" s="29">
        <v>-143972.73000000001</v>
      </c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-240938.6</v>
      </c>
      <c r="E41" s="15">
        <v>-1710497.08</v>
      </c>
      <c r="F41" s="20">
        <f t="shared" si="0"/>
        <v>14.085881982329953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-1125156.0900000001</v>
      </c>
      <c r="E42" s="44">
        <v>-17984561.129999999</v>
      </c>
      <c r="F42" s="45">
        <f t="shared" si="0"/>
        <v>6.2562332317530407</v>
      </c>
      <c r="G42" s="45">
        <f t="shared" si="1"/>
        <v>2.6683332700927269</v>
      </c>
      <c r="H42" s="46">
        <f t="shared" si="2"/>
        <v>1.6467276939607749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9" t="s">
        <v>54</v>
      </c>
      <c r="B1" s="59"/>
      <c r="C1" s="59"/>
      <c r="D1" s="59"/>
      <c r="E1" s="59"/>
      <c r="F1" s="59"/>
      <c r="G1" s="59"/>
      <c r="H1" s="59"/>
    </row>
    <row r="2" spans="1:8" ht="37.5" customHeight="1">
      <c r="A2" s="60" t="s">
        <v>0</v>
      </c>
      <c r="B2" s="61" t="s">
        <v>51</v>
      </c>
      <c r="C2" s="61"/>
      <c r="D2" s="62" t="s">
        <v>52</v>
      </c>
      <c r="E2" s="63" t="s">
        <v>44</v>
      </c>
      <c r="F2" s="60" t="s">
        <v>53</v>
      </c>
      <c r="G2" s="61" t="s">
        <v>46</v>
      </c>
      <c r="H2" s="61"/>
    </row>
    <row r="3" spans="1:8" ht="51" customHeight="1">
      <c r="A3" s="60"/>
      <c r="B3" s="37" t="s">
        <v>38</v>
      </c>
      <c r="C3" s="36" t="s">
        <v>39</v>
      </c>
      <c r="D3" s="62"/>
      <c r="E3" s="64"/>
      <c r="F3" s="60"/>
      <c r="G3" s="36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2444205334.3800001</v>
      </c>
      <c r="D4" s="18">
        <f>D5+D33</f>
        <v>329736244.81</v>
      </c>
      <c r="E4" s="19">
        <f>E5+E33</f>
        <v>284665494.69</v>
      </c>
      <c r="F4" s="20">
        <f>D4/E4*100</f>
        <v>115.83288138560029</v>
      </c>
      <c r="G4" s="20">
        <f>D4/B4*100</f>
        <v>13.697316943308435</v>
      </c>
      <c r="H4" s="21">
        <f>D4/C4*100</f>
        <v>13.490529628258146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91047342.290000007</v>
      </c>
      <c r="E5" s="23">
        <f>E6+E20</f>
        <v>18073696.140000001</v>
      </c>
      <c r="F5" s="24">
        <f t="shared" ref="F5:F42" si="0">D5/E5*100</f>
        <v>503.75607504265594</v>
      </c>
      <c r="G5" s="24">
        <f t="shared" ref="G5:G42" si="1">D5/B5*100</f>
        <v>14.838589448567532</v>
      </c>
      <c r="H5" s="21">
        <f t="shared" ref="H5:H42" si="2">D5/C5*100</f>
        <v>14.838589448567532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82852868.820000008</v>
      </c>
      <c r="E6" s="23">
        <f>E7+E10+E11+E17+E18+E19</f>
        <v>9579923.9600000009</v>
      </c>
      <c r="F6" s="24">
        <f t="shared" si="0"/>
        <v>864.85935761018288</v>
      </c>
      <c r="G6" s="24">
        <f t="shared" si="1"/>
        <v>14.666991616513855</v>
      </c>
      <c r="H6" s="21">
        <f t="shared" si="2"/>
        <v>14.666991616513855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62309574.289999999</v>
      </c>
      <c r="E7" s="14">
        <f>E8+E9</f>
        <v>7275824.2999999998</v>
      </c>
      <c r="F7" s="20">
        <f t="shared" si="0"/>
        <v>856.39195946499149</v>
      </c>
      <c r="G7" s="20">
        <f t="shared" si="1"/>
        <v>15.942932205386501</v>
      </c>
      <c r="H7" s="21">
        <f t="shared" si="2"/>
        <v>15.942932205386501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1469031.04</v>
      </c>
      <c r="E8" s="14">
        <v>282433.58</v>
      </c>
      <c r="F8" s="20">
        <f t="shared" si="0"/>
        <v>520.1332787694721</v>
      </c>
      <c r="G8" s="20">
        <f t="shared" si="1"/>
        <v>15.890014434837447</v>
      </c>
      <c r="H8" s="21">
        <f t="shared" si="2"/>
        <v>15.890014434837447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60840543.25</v>
      </c>
      <c r="E9" s="14">
        <v>6993390.7199999997</v>
      </c>
      <c r="F9" s="20">
        <f t="shared" si="0"/>
        <v>869.97203053456735</v>
      </c>
      <c r="G9" s="20">
        <f t="shared" si="1"/>
        <v>15.944214294637247</v>
      </c>
      <c r="H9" s="21">
        <f t="shared" si="2"/>
        <v>15.944214294637247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6509707.0800000001</v>
      </c>
      <c r="E10" s="14">
        <v>4189263.44</v>
      </c>
      <c r="F10" s="20">
        <f t="shared" si="0"/>
        <v>155.3902535191246</v>
      </c>
      <c r="G10" s="20">
        <f t="shared" si="1"/>
        <v>17.376839282329357</v>
      </c>
      <c r="H10" s="21">
        <f t="shared" si="2"/>
        <v>17.376839282329357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7968172.1200000001</v>
      </c>
      <c r="E11" s="14">
        <f>E12+E13+E14+E15+E16</f>
        <v>-3724534.9499999997</v>
      </c>
      <c r="F11" s="20">
        <f t="shared" si="0"/>
        <v>-213.93737008696885</v>
      </c>
      <c r="G11" s="20">
        <f t="shared" si="1"/>
        <v>7.7515728801118744</v>
      </c>
      <c r="H11" s="21">
        <f t="shared" si="2"/>
        <v>7.7515728801118744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528463.14</v>
      </c>
      <c r="E12" s="14">
        <v>-1503624.7</v>
      </c>
      <c r="F12" s="20">
        <f t="shared" si="0"/>
        <v>-35.145946990628715</v>
      </c>
      <c r="G12" s="20">
        <f t="shared" si="1"/>
        <v>0.59013483380780207</v>
      </c>
      <c r="H12" s="21">
        <f t="shared" si="2"/>
        <v>0.59013483380780207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43934.62</v>
      </c>
      <c r="E13" s="14">
        <v>-440862.6</v>
      </c>
      <c r="F13" s="20">
        <f t="shared" si="0"/>
        <v>-9.9656037958311732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4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7395774.4400000004</v>
      </c>
      <c r="E15" s="14">
        <v>-1780047.65</v>
      </c>
      <c r="F15" s="20">
        <f t="shared" si="0"/>
        <v>-415.48182375904378</v>
      </c>
      <c r="G15" s="20">
        <f t="shared" si="1"/>
        <v>56.988316345350178</v>
      </c>
      <c r="H15" s="21">
        <f t="shared" si="2"/>
        <v>56.988316345350178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4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4511410.8099999996</v>
      </c>
      <c r="E17" s="14">
        <v>507766.69</v>
      </c>
      <c r="F17" s="20">
        <f t="shared" si="0"/>
        <v>888.48104825466191</v>
      </c>
      <c r="G17" s="20">
        <f t="shared" si="1"/>
        <v>18.961226247142939</v>
      </c>
      <c r="H17" s="21">
        <f t="shared" si="2"/>
        <v>18.961226247142939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1554004.52</v>
      </c>
      <c r="E18" s="14">
        <v>1334917.95</v>
      </c>
      <c r="F18" s="20">
        <f t="shared" si="0"/>
        <v>116.41198771804665</v>
      </c>
      <c r="G18" s="20">
        <f t="shared" si="1"/>
        <v>15.515953578878076</v>
      </c>
      <c r="H18" s="21">
        <f t="shared" si="2"/>
        <v>15.515953578878076</v>
      </c>
    </row>
    <row r="19" spans="1:8" ht="25.5" outlineLevel="2">
      <c r="A19" s="9" t="s">
        <v>16</v>
      </c>
      <c r="B19" s="25"/>
      <c r="C19" s="25"/>
      <c r="D19" s="16">
        <v>0</v>
      </c>
      <c r="E19" s="14">
        <v>-3313.47</v>
      </c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8194473.4699999988</v>
      </c>
      <c r="E20" s="13">
        <f>E21+E22+E23+E26+E28+E29</f>
        <v>8493772.1800000016</v>
      </c>
      <c r="F20" s="24">
        <f t="shared" si="0"/>
        <v>96.476256913215181</v>
      </c>
      <c r="G20" s="24">
        <f t="shared" si="1"/>
        <v>16.829378939328269</v>
      </c>
      <c r="H20" s="21">
        <f t="shared" si="2"/>
        <v>16.829378939328269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1556281.26</v>
      </c>
      <c r="E21" s="14">
        <v>2725000.9</v>
      </c>
      <c r="F21" s="20">
        <f t="shared" si="0"/>
        <v>57.111220036661273</v>
      </c>
      <c r="G21" s="20">
        <f t="shared" si="1"/>
        <v>13.492669141190545</v>
      </c>
      <c r="H21" s="21">
        <f t="shared" si="2"/>
        <v>13.492669141190545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330300.73</v>
      </c>
      <c r="E22" s="14">
        <v>517700.01</v>
      </c>
      <c r="F22" s="20">
        <f t="shared" si="0"/>
        <v>63.801569175167671</v>
      </c>
      <c r="G22" s="20">
        <f t="shared" si="1"/>
        <v>12.464178490566038</v>
      </c>
      <c r="H22" s="21">
        <f t="shared" si="2"/>
        <v>12.464178490566038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3778875.11</v>
      </c>
      <c r="E23" s="14">
        <f>E24+E25</f>
        <v>3795426.47</v>
      </c>
      <c r="F23" s="20">
        <f t="shared" si="0"/>
        <v>99.563913037682951</v>
      </c>
      <c r="G23" s="20">
        <f t="shared" si="1"/>
        <v>16.915286974037599</v>
      </c>
      <c r="H23" s="21">
        <f t="shared" si="2"/>
        <v>16.915286974037599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3764375.11</v>
      </c>
      <c r="E24" s="14">
        <v>3680690.83</v>
      </c>
      <c r="F24" s="20">
        <f t="shared" si="0"/>
        <v>102.27360253455461</v>
      </c>
      <c r="G24" s="20">
        <f t="shared" si="1"/>
        <v>16.850380975828109</v>
      </c>
      <c r="H24" s="21">
        <f t="shared" si="2"/>
        <v>16.850380975828109</v>
      </c>
    </row>
    <row r="25" spans="1:8" ht="15" customHeight="1" outlineLevel="3">
      <c r="A25" s="9" t="s">
        <v>22</v>
      </c>
      <c r="B25" s="25"/>
      <c r="C25" s="25"/>
      <c r="D25" s="16">
        <v>14500</v>
      </c>
      <c r="E25" s="14">
        <v>114735.64</v>
      </c>
      <c r="F25" s="20">
        <f t="shared" si="0"/>
        <v>12.637747085386893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2250424.5099999998</v>
      </c>
      <c r="E26" s="14">
        <v>1365871.74</v>
      </c>
      <c r="F26" s="20">
        <f t="shared" si="0"/>
        <v>164.76104191159266</v>
      </c>
      <c r="G26" s="20">
        <f t="shared" si="1"/>
        <v>22.354012722099853</v>
      </c>
      <c r="H26" s="21">
        <f t="shared" si="2"/>
        <v>22.354012722099853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2250424.5099999998</v>
      </c>
      <c r="E27" s="14">
        <v>1365871.74</v>
      </c>
      <c r="F27" s="20">
        <f t="shared" si="0"/>
        <v>164.76104191159266</v>
      </c>
      <c r="G27" s="20">
        <f t="shared" si="1"/>
        <v>22.354012722099853</v>
      </c>
      <c r="H27" s="21">
        <f t="shared" si="2"/>
        <v>22.354012722099853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271685.46999999997</v>
      </c>
      <c r="E28" s="14">
        <v>98080.25</v>
      </c>
      <c r="F28" s="20">
        <f t="shared" si="0"/>
        <v>277.00323969402604</v>
      </c>
      <c r="G28" s="20">
        <f t="shared" si="1"/>
        <v>12.937403333333334</v>
      </c>
      <c r="H28" s="21">
        <f t="shared" si="2"/>
        <v>12.937403333333334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6906.3899999999994</v>
      </c>
      <c r="E29" s="25">
        <f>E30+E31</f>
        <v>-8307.19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-1500</v>
      </c>
      <c r="E30" s="14">
        <v>-8307.19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8406.39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1830620447.4499998</v>
      </c>
      <c r="D33" s="26">
        <f>D34+D40+D41+D39</f>
        <v>238688902.52000001</v>
      </c>
      <c r="E33" s="27">
        <f>E34+E40+E41+E39</f>
        <v>266591798.54999998</v>
      </c>
      <c r="F33" s="24">
        <f t="shared" si="0"/>
        <v>89.533475455072292</v>
      </c>
      <c r="G33" s="24">
        <f t="shared" si="1"/>
        <v>13.306917451294382</v>
      </c>
      <c r="H33" s="21">
        <f t="shared" si="2"/>
        <v>13.038688760004108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1830620447.4499998</v>
      </c>
      <c r="D34" s="26">
        <f>D35+D36+D37+D38</f>
        <v>237817426.5</v>
      </c>
      <c r="E34" s="27">
        <f>E35+E36+E37+E38</f>
        <v>268271549.63</v>
      </c>
      <c r="F34" s="24">
        <f t="shared" si="0"/>
        <v>88.648023552254301</v>
      </c>
      <c r="G34" s="24">
        <f t="shared" si="1"/>
        <v>13.258332622521493</v>
      </c>
      <c r="H34" s="21">
        <f t="shared" si="2"/>
        <v>12.991083259846281</v>
      </c>
    </row>
    <row r="35" spans="1:8">
      <c r="A35" s="12" t="s">
        <v>31</v>
      </c>
      <c r="B35" s="28"/>
      <c r="C35" s="29">
        <v>2187360</v>
      </c>
      <c r="D35" s="29">
        <v>182280</v>
      </c>
      <c r="E35" s="15">
        <v>182280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381816882.87</v>
      </c>
      <c r="D36" s="29">
        <v>14280845.82</v>
      </c>
      <c r="E36" s="15">
        <v>31204472.600000001</v>
      </c>
      <c r="F36" s="20">
        <f t="shared" si="0"/>
        <v>45.765381146034819</v>
      </c>
      <c r="G36" s="20">
        <f t="shared" si="1"/>
        <v>4.0417961161001807</v>
      </c>
      <c r="H36" s="21">
        <f t="shared" si="2"/>
        <v>3.7402342485893443</v>
      </c>
    </row>
    <row r="37" spans="1:8">
      <c r="A37" s="12" t="s">
        <v>33</v>
      </c>
      <c r="B37" s="28">
        <v>1252074088.5</v>
      </c>
      <c r="C37" s="29">
        <v>1258299019.5</v>
      </c>
      <c r="D37" s="29">
        <v>217093562.18000001</v>
      </c>
      <c r="E37" s="15">
        <v>230993290.34999999</v>
      </c>
      <c r="F37" s="20">
        <f t="shared" si="0"/>
        <v>93.982626876763746</v>
      </c>
      <c r="G37" s="20">
        <f t="shared" si="1"/>
        <v>17.33871535030972</v>
      </c>
      <c r="H37" s="21">
        <f t="shared" si="2"/>
        <v>17.25293899269386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6260738.5</v>
      </c>
      <c r="E38" s="15">
        <v>5891506.6799999997</v>
      </c>
      <c r="F38" s="20">
        <f t="shared" si="0"/>
        <v>106.26718834510429</v>
      </c>
      <c r="G38" s="20">
        <f t="shared" si="1"/>
        <v>3.3245709876877902</v>
      </c>
      <c r="H38" s="21">
        <f t="shared" si="2"/>
        <v>3.3245709876877902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15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-10565.67</v>
      </c>
      <c r="E41" s="15">
        <v>-1710497.08</v>
      </c>
      <c r="F41" s="20">
        <f t="shared" si="0"/>
        <v>0.61769588054485303</v>
      </c>
      <c r="G41" s="20"/>
      <c r="H41" s="21"/>
    </row>
    <row r="42" spans="1:8" s="2" customFormat="1" ht="14.25">
      <c r="A42" s="43" t="s">
        <v>37</v>
      </c>
      <c r="B42" s="44">
        <v>-42167000</v>
      </c>
      <c r="C42" s="44">
        <v>-68326784.939999998</v>
      </c>
      <c r="D42" s="44">
        <v>60651176.770000003</v>
      </c>
      <c r="E42" s="44">
        <v>-36316428.520000003</v>
      </c>
      <c r="F42" s="45">
        <f t="shared" si="0"/>
        <v>-167.00754793825195</v>
      </c>
      <c r="G42" s="45">
        <f t="shared" si="1"/>
        <v>-143.83564581307658</v>
      </c>
      <c r="H42" s="46">
        <f t="shared" si="2"/>
        <v>-88.766326153440119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workbookViewId="0">
      <pane xSplit="1" topLeftCell="B1" activePane="topRight" state="frozen"/>
      <selection activeCell="B1" sqref="B1"/>
      <selection pane="topRight" activeCell="E6" sqref="E6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40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59" t="s">
        <v>50</v>
      </c>
      <c r="B1" s="59"/>
      <c r="C1" s="59"/>
      <c r="D1" s="59"/>
      <c r="E1" s="59"/>
      <c r="F1" s="59"/>
      <c r="G1" s="59"/>
      <c r="H1" s="59"/>
    </row>
    <row r="2" spans="1:8" ht="37.5" customHeight="1">
      <c r="A2" s="60" t="s">
        <v>0</v>
      </c>
      <c r="B2" s="61" t="s">
        <v>51</v>
      </c>
      <c r="C2" s="61"/>
      <c r="D2" s="62" t="s">
        <v>52</v>
      </c>
      <c r="E2" s="63" t="s">
        <v>44</v>
      </c>
      <c r="F2" s="60" t="s">
        <v>53</v>
      </c>
      <c r="G2" s="61" t="s">
        <v>46</v>
      </c>
      <c r="H2" s="61"/>
    </row>
    <row r="3" spans="1:8" ht="51" customHeight="1">
      <c r="A3" s="60"/>
      <c r="B3" s="35" t="s">
        <v>38</v>
      </c>
      <c r="C3" s="34" t="s">
        <v>39</v>
      </c>
      <c r="D3" s="62"/>
      <c r="E3" s="64"/>
      <c r="F3" s="60"/>
      <c r="G3" s="34" t="s">
        <v>40</v>
      </c>
      <c r="H3" s="6" t="s">
        <v>41</v>
      </c>
    </row>
    <row r="4" spans="1:8" s="2" customFormat="1" ht="15" customHeight="1">
      <c r="A4" s="7" t="s">
        <v>1</v>
      </c>
      <c r="B4" s="17">
        <f>B5+B33</f>
        <v>2407305358.96</v>
      </c>
      <c r="C4" s="17">
        <f>C5+C33</f>
        <v>2409492718.96</v>
      </c>
      <c r="D4" s="18">
        <f>D5+D33</f>
        <v>141732476.75</v>
      </c>
      <c r="E4" s="19">
        <f>E5+E33</f>
        <v>123548094.36000001</v>
      </c>
      <c r="F4" s="20">
        <f>D4/E4*100</f>
        <v>114.71846448478074</v>
      </c>
      <c r="G4" s="20">
        <f>D4/B4*100</f>
        <v>5.887598605738618</v>
      </c>
      <c r="H4" s="21">
        <f>D4/C4*100</f>
        <v>5.882253788721779</v>
      </c>
    </row>
    <row r="5" spans="1:8" s="2" customFormat="1" ht="15" customHeight="1" outlineLevel="1">
      <c r="A5" s="7" t="s">
        <v>2</v>
      </c>
      <c r="B5" s="22">
        <f>B6+B20</f>
        <v>613584886.93000007</v>
      </c>
      <c r="C5" s="22">
        <f>C6+C20</f>
        <v>613584886.93000007</v>
      </c>
      <c r="D5" s="18">
        <f>D6+D20</f>
        <v>33074363.160000004</v>
      </c>
      <c r="E5" s="23">
        <f>E6+E20</f>
        <v>22000093.910000004</v>
      </c>
      <c r="F5" s="24">
        <f t="shared" ref="F5:F42" si="0">D5/E5*100</f>
        <v>150.33737262806076</v>
      </c>
      <c r="G5" s="24">
        <f t="shared" ref="G5:G42" si="1">D5/B5*100</f>
        <v>5.390348404029913</v>
      </c>
      <c r="H5" s="21">
        <f t="shared" ref="H5:H42" si="2">D5/C5*100</f>
        <v>5.390348404029913</v>
      </c>
    </row>
    <row r="6" spans="1:8" s="2" customFormat="1" ht="15" customHeight="1" outlineLevel="1">
      <c r="A6" s="7" t="s">
        <v>3</v>
      </c>
      <c r="B6" s="22">
        <f>B7+B10+B11+B17+B18+B19</f>
        <v>564893408.18000007</v>
      </c>
      <c r="C6" s="22">
        <f>C7+C10+C11+C17+C18+C19</f>
        <v>564893408.18000007</v>
      </c>
      <c r="D6" s="18">
        <f>D7+D10+D11+D17+D18+D19</f>
        <v>28799449.330000002</v>
      </c>
      <c r="E6" s="23">
        <f>E7+E10+E11+E17+E18+E19</f>
        <v>18577595.360000003</v>
      </c>
      <c r="F6" s="24">
        <f t="shared" si="0"/>
        <v>155.02248149945709</v>
      </c>
      <c r="G6" s="24">
        <f t="shared" si="1"/>
        <v>5.0982094874832073</v>
      </c>
      <c r="H6" s="21">
        <f t="shared" si="2"/>
        <v>5.0982094874832073</v>
      </c>
    </row>
    <row r="7" spans="1:8" ht="15" customHeight="1" outlineLevel="2">
      <c r="A7" s="9" t="s">
        <v>4</v>
      </c>
      <c r="B7" s="25">
        <f>B8+B9</f>
        <v>390828823</v>
      </c>
      <c r="C7" s="25">
        <f>C8+C9</f>
        <v>390828823</v>
      </c>
      <c r="D7" s="16">
        <f>D8+D9</f>
        <v>18977151.23</v>
      </c>
      <c r="E7" s="16">
        <f>E8+E9</f>
        <v>15260714.550000001</v>
      </c>
      <c r="F7" s="20">
        <f t="shared" si="0"/>
        <v>124.35296635569399</v>
      </c>
      <c r="G7" s="20">
        <f t="shared" si="1"/>
        <v>4.8556171175737468</v>
      </c>
      <c r="H7" s="21">
        <f t="shared" si="2"/>
        <v>4.8556171175737468</v>
      </c>
    </row>
    <row r="8" spans="1:8" ht="15" customHeight="1" outlineLevel="3">
      <c r="A8" s="9" t="s">
        <v>5</v>
      </c>
      <c r="B8" s="25">
        <v>9244995</v>
      </c>
      <c r="C8" s="25">
        <v>9244995</v>
      </c>
      <c r="D8" s="16">
        <v>674410.29</v>
      </c>
      <c r="E8" s="16">
        <v>565475.72</v>
      </c>
      <c r="F8" s="20">
        <f t="shared" si="0"/>
        <v>119.26423472258014</v>
      </c>
      <c r="G8" s="20">
        <f t="shared" si="1"/>
        <v>7.2948691697507684</v>
      </c>
      <c r="H8" s="21">
        <f t="shared" si="2"/>
        <v>7.2948691697507684</v>
      </c>
    </row>
    <row r="9" spans="1:8" ht="15" customHeight="1" outlineLevel="3">
      <c r="A9" s="9" t="s">
        <v>6</v>
      </c>
      <c r="B9" s="25">
        <v>381583828</v>
      </c>
      <c r="C9" s="25">
        <v>381583828</v>
      </c>
      <c r="D9" s="16">
        <v>18302740.940000001</v>
      </c>
      <c r="E9" s="16">
        <v>14695238.83</v>
      </c>
      <c r="F9" s="20">
        <f t="shared" si="0"/>
        <v>124.5487817634877</v>
      </c>
      <c r="G9" s="20">
        <f t="shared" si="1"/>
        <v>4.7965190338202701</v>
      </c>
      <c r="H9" s="21">
        <f t="shared" si="2"/>
        <v>4.7965190338202701</v>
      </c>
    </row>
    <row r="10" spans="1:8" ht="25.5" outlineLevel="2">
      <c r="A10" s="9" t="s">
        <v>7</v>
      </c>
      <c r="B10" s="25">
        <v>37461974.380000003</v>
      </c>
      <c r="C10" s="25">
        <v>37461974.380000003</v>
      </c>
      <c r="D10" s="16">
        <v>3248520.35</v>
      </c>
      <c r="E10" s="16">
        <v>1415993.37</v>
      </c>
      <c r="F10" s="20">
        <f t="shared" si="0"/>
        <v>229.41635312882855</v>
      </c>
      <c r="G10" s="20">
        <f t="shared" si="1"/>
        <v>8.6715139918901407</v>
      </c>
      <c r="H10" s="21">
        <f t="shared" si="2"/>
        <v>8.6715139918901407</v>
      </c>
    </row>
    <row r="11" spans="1:8" ht="15" customHeight="1" outlineLevel="2">
      <c r="A11" s="9" t="s">
        <v>8</v>
      </c>
      <c r="B11" s="25">
        <f>B12+B13+B14+B15+B16</f>
        <v>102794261.8</v>
      </c>
      <c r="C11" s="25">
        <f>C12+C13+C14+C15+C16</f>
        <v>102794261.8</v>
      </c>
      <c r="D11" s="16">
        <f>D12+D13+D14+D15+D16</f>
        <v>7260566.2299999995</v>
      </c>
      <c r="E11" s="16">
        <f>E12+E13+E14+E15+E16</f>
        <v>1145721.3</v>
      </c>
      <c r="F11" s="20">
        <f t="shared" si="0"/>
        <v>633.71137727822634</v>
      </c>
      <c r="G11" s="20">
        <f t="shared" si="1"/>
        <v>7.0632018780643655</v>
      </c>
      <c r="H11" s="21">
        <f t="shared" si="2"/>
        <v>7.0632018780643655</v>
      </c>
    </row>
    <row r="12" spans="1:8" ht="25.5" customHeight="1" outlineLevel="3">
      <c r="A12" s="9" t="s">
        <v>9</v>
      </c>
      <c r="B12" s="25">
        <v>89549558.799999997</v>
      </c>
      <c r="C12" s="25">
        <v>89549558.799999997</v>
      </c>
      <c r="D12" s="16">
        <v>11014.61</v>
      </c>
      <c r="E12" s="16">
        <v>2860844.56</v>
      </c>
      <c r="F12" s="20">
        <f t="shared" si="0"/>
        <v>0.38501252930707985</v>
      </c>
      <c r="G12" s="20">
        <f t="shared" si="1"/>
        <v>1.2300015932630146E-2</v>
      </c>
      <c r="H12" s="21">
        <f t="shared" si="2"/>
        <v>1.2300015932630146E-2</v>
      </c>
    </row>
    <row r="13" spans="1:8" ht="15" customHeight="1" outlineLevel="3">
      <c r="A13" s="9" t="s">
        <v>10</v>
      </c>
      <c r="B13" s="25">
        <v>0</v>
      </c>
      <c r="C13" s="25">
        <v>0</v>
      </c>
      <c r="D13" s="16">
        <v>31886.32</v>
      </c>
      <c r="E13" s="16">
        <v>-446742.29</v>
      </c>
      <c r="F13" s="20">
        <f t="shared" si="0"/>
        <v>-7.1375199334721602</v>
      </c>
      <c r="G13" s="20" t="e">
        <f t="shared" si="1"/>
        <v>#DIV/0!</v>
      </c>
      <c r="H13" s="21" t="e">
        <f t="shared" si="2"/>
        <v>#DIV/0!</v>
      </c>
    </row>
    <row r="14" spans="1:8" ht="15" customHeight="1" outlineLevel="3">
      <c r="A14" s="9" t="s">
        <v>11</v>
      </c>
      <c r="B14" s="25">
        <v>267000</v>
      </c>
      <c r="C14" s="25">
        <v>267000</v>
      </c>
      <c r="D14" s="16">
        <v>-0.08</v>
      </c>
      <c r="E14" s="16"/>
      <c r="F14" s="20" t="e">
        <f t="shared" si="0"/>
        <v>#DIV/0!</v>
      </c>
      <c r="G14" s="20">
        <f t="shared" si="1"/>
        <v>-2.9962546816479404E-5</v>
      </c>
      <c r="H14" s="21">
        <f t="shared" si="2"/>
        <v>-2.9962546816479404E-5</v>
      </c>
    </row>
    <row r="15" spans="1:8" ht="15" customHeight="1" outlineLevel="3">
      <c r="A15" s="9" t="s">
        <v>12</v>
      </c>
      <c r="B15" s="25">
        <v>12977703</v>
      </c>
      <c r="C15" s="25">
        <v>12977703</v>
      </c>
      <c r="D15" s="16">
        <v>7217665.3799999999</v>
      </c>
      <c r="E15" s="16">
        <v>-1268380.97</v>
      </c>
      <c r="F15" s="20">
        <f t="shared" si="0"/>
        <v>-569.04554315412042</v>
      </c>
      <c r="G15" s="20">
        <f t="shared" si="1"/>
        <v>55.615892735409346</v>
      </c>
      <c r="H15" s="21">
        <f t="shared" si="2"/>
        <v>55.615892735409346</v>
      </c>
    </row>
    <row r="16" spans="1:8" ht="15" customHeight="1" outlineLevel="3">
      <c r="A16" s="9" t="s">
        <v>13</v>
      </c>
      <c r="B16" s="25">
        <v>0</v>
      </c>
      <c r="C16" s="25">
        <v>0</v>
      </c>
      <c r="D16" s="16"/>
      <c r="E16" s="16">
        <v>0</v>
      </c>
      <c r="F16" s="20"/>
      <c r="G16" s="20"/>
      <c r="H16" s="21"/>
    </row>
    <row r="17" spans="1:8" ht="15" customHeight="1" outlineLevel="2">
      <c r="A17" s="9" t="s">
        <v>14</v>
      </c>
      <c r="B17" s="25">
        <v>23792822</v>
      </c>
      <c r="C17" s="25">
        <v>23792822</v>
      </c>
      <c r="D17" s="16">
        <v>-1472685.8</v>
      </c>
      <c r="E17" s="16">
        <v>226328</v>
      </c>
      <c r="F17" s="20">
        <f t="shared" si="0"/>
        <v>-650.68652575023862</v>
      </c>
      <c r="G17" s="20">
        <f t="shared" si="1"/>
        <v>-6.1896222314444245</v>
      </c>
      <c r="H17" s="21">
        <f t="shared" si="2"/>
        <v>-6.1896222314444245</v>
      </c>
    </row>
    <row r="18" spans="1:8" ht="15" customHeight="1" outlineLevel="2">
      <c r="A18" s="9" t="s">
        <v>15</v>
      </c>
      <c r="B18" s="25">
        <v>10015527</v>
      </c>
      <c r="C18" s="25">
        <v>10015527</v>
      </c>
      <c r="D18" s="16">
        <v>785897.32</v>
      </c>
      <c r="E18" s="16">
        <v>528838.14</v>
      </c>
      <c r="F18" s="20">
        <f t="shared" si="0"/>
        <v>148.60829061988608</v>
      </c>
      <c r="G18" s="20">
        <f t="shared" si="1"/>
        <v>7.8467894899589403</v>
      </c>
      <c r="H18" s="21">
        <f t="shared" si="2"/>
        <v>7.8467894899589403</v>
      </c>
    </row>
    <row r="19" spans="1:8" ht="25.5" outlineLevel="2">
      <c r="A19" s="9" t="s">
        <v>16</v>
      </c>
      <c r="B19" s="25"/>
      <c r="C19" s="25"/>
      <c r="D19" s="16">
        <v>0</v>
      </c>
      <c r="E19" s="16"/>
      <c r="F19" s="20"/>
      <c r="G19" s="20"/>
      <c r="H19" s="21"/>
    </row>
    <row r="20" spans="1:8" s="2" customFormat="1" ht="14.25" outlineLevel="2">
      <c r="A20" s="7" t="s">
        <v>17</v>
      </c>
      <c r="B20" s="22">
        <f>B21+B22+B23+B26+B28+B29</f>
        <v>48691478.75</v>
      </c>
      <c r="C20" s="22">
        <f>C21+C22+C23+C26+C28+C29</f>
        <v>48691478.75</v>
      </c>
      <c r="D20" s="18">
        <f>D21+D22+D23+D26+D28+D29</f>
        <v>4274913.83</v>
      </c>
      <c r="E20" s="18">
        <f>E21+E22+E23+E26+E28+E29</f>
        <v>3422498.5500000003</v>
      </c>
      <c r="F20" s="24">
        <f t="shared" si="0"/>
        <v>124.90622764471296</v>
      </c>
      <c r="G20" s="24">
        <f t="shared" si="1"/>
        <v>8.7795933492777731</v>
      </c>
      <c r="H20" s="21">
        <f t="shared" si="2"/>
        <v>8.7795933492777731</v>
      </c>
    </row>
    <row r="21" spans="1:8" ht="25.5" outlineLevel="2">
      <c r="A21" s="9" t="s">
        <v>18</v>
      </c>
      <c r="B21" s="25">
        <v>11534272.75</v>
      </c>
      <c r="C21" s="25">
        <v>11534272.75</v>
      </c>
      <c r="D21" s="16">
        <v>360881.97</v>
      </c>
      <c r="E21" s="16">
        <v>797126.87</v>
      </c>
      <c r="F21" s="20">
        <f t="shared" si="0"/>
        <v>45.272839692381709</v>
      </c>
      <c r="G21" s="20">
        <f t="shared" si="1"/>
        <v>3.1287795756347094</v>
      </c>
      <c r="H21" s="21">
        <f t="shared" si="2"/>
        <v>3.1287795756347094</v>
      </c>
    </row>
    <row r="22" spans="1:8" outlineLevel="2">
      <c r="A22" s="9" t="s">
        <v>19</v>
      </c>
      <c r="B22" s="25">
        <v>2650000</v>
      </c>
      <c r="C22" s="25">
        <v>2650000</v>
      </c>
      <c r="D22" s="16">
        <v>761.99</v>
      </c>
      <c r="E22" s="16">
        <v>747.39</v>
      </c>
      <c r="F22" s="20">
        <f t="shared" si="0"/>
        <v>101.95346472390585</v>
      </c>
      <c r="G22" s="20">
        <f t="shared" si="1"/>
        <v>2.8754339622641508E-2</v>
      </c>
      <c r="H22" s="21">
        <f t="shared" si="2"/>
        <v>2.8754339622641508E-2</v>
      </c>
    </row>
    <row r="23" spans="1:8" ht="25.5" outlineLevel="2">
      <c r="A23" s="9" t="s">
        <v>20</v>
      </c>
      <c r="B23" s="25">
        <f>B24+B25</f>
        <v>22340000</v>
      </c>
      <c r="C23" s="25">
        <f>C24+C25</f>
        <v>22340000</v>
      </c>
      <c r="D23" s="16">
        <f>D24+D25</f>
        <v>1896889.92</v>
      </c>
      <c r="E23" s="16">
        <f>E24+E25</f>
        <v>1739547.02</v>
      </c>
      <c r="F23" s="20">
        <f t="shared" si="0"/>
        <v>109.04505013034944</v>
      </c>
      <c r="G23" s="20">
        <f t="shared" si="1"/>
        <v>8.4910023276633844</v>
      </c>
      <c r="H23" s="21">
        <f t="shared" si="2"/>
        <v>8.4910023276633844</v>
      </c>
    </row>
    <row r="24" spans="1:8" ht="15" customHeight="1" outlineLevel="3">
      <c r="A24" s="9" t="s">
        <v>21</v>
      </c>
      <c r="B24" s="25">
        <v>22340000</v>
      </c>
      <c r="C24" s="25">
        <v>22340000</v>
      </c>
      <c r="D24" s="16">
        <v>1888389.92</v>
      </c>
      <c r="E24" s="16">
        <v>1735547.02</v>
      </c>
      <c r="F24" s="20">
        <f t="shared" si="0"/>
        <v>108.80661245351912</v>
      </c>
      <c r="G24" s="20">
        <f t="shared" si="1"/>
        <v>8.4529539838854078</v>
      </c>
      <c r="H24" s="21">
        <f t="shared" si="2"/>
        <v>8.4529539838854078</v>
      </c>
    </row>
    <row r="25" spans="1:8" ht="15" customHeight="1" outlineLevel="3">
      <c r="A25" s="9" t="s">
        <v>22</v>
      </c>
      <c r="B25" s="25"/>
      <c r="C25" s="25"/>
      <c r="D25" s="16">
        <v>8500</v>
      </c>
      <c r="E25" s="16">
        <v>4000</v>
      </c>
      <c r="F25" s="20">
        <f t="shared" si="0"/>
        <v>212.5</v>
      </c>
      <c r="G25" s="20"/>
      <c r="H25" s="21"/>
    </row>
    <row r="26" spans="1:8" ht="25.5" customHeight="1" outlineLevel="2">
      <c r="A26" s="9" t="s">
        <v>23</v>
      </c>
      <c r="B26" s="25">
        <v>10067206</v>
      </c>
      <c r="C26" s="25">
        <v>10067206</v>
      </c>
      <c r="D26" s="16">
        <v>1921689.38</v>
      </c>
      <c r="E26" s="16">
        <v>844762.04</v>
      </c>
      <c r="F26" s="20">
        <f t="shared" si="0"/>
        <v>227.48292288322989</v>
      </c>
      <c r="G26" s="20">
        <f t="shared" si="1"/>
        <v>19.088606908411329</v>
      </c>
      <c r="H26" s="21">
        <f t="shared" si="2"/>
        <v>19.088606908411329</v>
      </c>
    </row>
    <row r="27" spans="1:8" ht="25.5" outlineLevel="3">
      <c r="A27" s="9" t="s">
        <v>24</v>
      </c>
      <c r="B27" s="25">
        <v>10067206</v>
      </c>
      <c r="C27" s="25">
        <v>10067206</v>
      </c>
      <c r="D27" s="16">
        <v>1921689.38</v>
      </c>
      <c r="E27" s="16">
        <v>844762.04</v>
      </c>
      <c r="F27" s="20">
        <f t="shared" si="0"/>
        <v>227.48292288322989</v>
      </c>
      <c r="G27" s="20">
        <f t="shared" si="1"/>
        <v>19.088606908411329</v>
      </c>
      <c r="H27" s="21">
        <f t="shared" si="2"/>
        <v>19.088606908411329</v>
      </c>
    </row>
    <row r="28" spans="1:8" outlineLevel="2">
      <c r="A28" s="9" t="s">
        <v>25</v>
      </c>
      <c r="B28" s="25">
        <v>2100000</v>
      </c>
      <c r="C28" s="25">
        <v>2100000</v>
      </c>
      <c r="D28" s="16">
        <v>89150.36</v>
      </c>
      <c r="E28" s="16">
        <v>30606.97</v>
      </c>
      <c r="F28" s="20">
        <f t="shared" si="0"/>
        <v>291.27469984777974</v>
      </c>
      <c r="G28" s="20">
        <f t="shared" si="1"/>
        <v>4.245255238095238</v>
      </c>
      <c r="H28" s="21">
        <f t="shared" si="2"/>
        <v>4.245255238095238</v>
      </c>
    </row>
    <row r="29" spans="1:8" ht="15" customHeight="1" outlineLevel="2">
      <c r="A29" s="9" t="s">
        <v>26</v>
      </c>
      <c r="B29" s="25">
        <f>B30+B31</f>
        <v>0</v>
      </c>
      <c r="C29" s="25">
        <f>C30+C31</f>
        <v>0</v>
      </c>
      <c r="D29" s="25">
        <f>D30+D31+D32</f>
        <v>5540.21</v>
      </c>
      <c r="E29" s="25">
        <f>E30+E31</f>
        <v>9708.26</v>
      </c>
      <c r="F29" s="20"/>
      <c r="G29" s="20"/>
      <c r="H29" s="21"/>
    </row>
    <row r="30" spans="1:8" ht="15" customHeight="1" outlineLevel="3">
      <c r="A30" s="9" t="s">
        <v>27</v>
      </c>
      <c r="B30" s="25"/>
      <c r="C30" s="25"/>
      <c r="D30" s="16">
        <v>2500</v>
      </c>
      <c r="E30" s="16">
        <v>9708.26</v>
      </c>
      <c r="F30" s="20"/>
      <c r="G30" s="20"/>
      <c r="H30" s="21"/>
    </row>
    <row r="31" spans="1:8" ht="15" customHeight="1" outlineLevel="3">
      <c r="A31" s="9" t="s">
        <v>28</v>
      </c>
      <c r="B31" s="25"/>
      <c r="C31" s="25"/>
      <c r="D31" s="16">
        <v>3040.21</v>
      </c>
      <c r="E31" s="25"/>
      <c r="F31" s="20"/>
      <c r="G31" s="20"/>
      <c r="H31" s="21"/>
    </row>
    <row r="32" spans="1:8" ht="15" customHeight="1" outlineLevel="3">
      <c r="A32" s="9" t="s">
        <v>47</v>
      </c>
      <c r="B32" s="25"/>
      <c r="C32" s="25"/>
      <c r="D32" s="16">
        <v>0</v>
      </c>
      <c r="E32" s="38"/>
      <c r="F32" s="20"/>
      <c r="G32" s="20"/>
      <c r="H32" s="21"/>
    </row>
    <row r="33" spans="1:8">
      <c r="A33" s="5" t="s">
        <v>29</v>
      </c>
      <c r="B33" s="26">
        <f>B34+B40+B41</f>
        <v>1793720472.03</v>
      </c>
      <c r="C33" s="26">
        <f>C34+C40+C41+C39</f>
        <v>1795907832.03</v>
      </c>
      <c r="D33" s="26">
        <f>D34+D40+D41+D39</f>
        <v>108658113.58999999</v>
      </c>
      <c r="E33" s="27">
        <f>E34+E40+E41+E39</f>
        <v>101548000.45000002</v>
      </c>
      <c r="F33" s="24">
        <f t="shared" si="0"/>
        <v>107.00172638406684</v>
      </c>
      <c r="G33" s="24">
        <f t="shared" si="1"/>
        <v>6.0576949019837398</v>
      </c>
      <c r="H33" s="21">
        <f t="shared" si="2"/>
        <v>6.0503168176051974</v>
      </c>
    </row>
    <row r="34" spans="1:8" ht="46.5" customHeight="1">
      <c r="A34" s="11" t="s">
        <v>30</v>
      </c>
      <c r="B34" s="26">
        <f>B35+B36+B37+B38</f>
        <v>1793720472.03</v>
      </c>
      <c r="C34" s="26">
        <f>C35+C36+C37+C38</f>
        <v>1795907832.03</v>
      </c>
      <c r="D34" s="26">
        <f>D35+D36+D37+D38</f>
        <v>116021499.88999999</v>
      </c>
      <c r="E34" s="27">
        <f>E35+E36+E37+E38</f>
        <v>136470490.93000001</v>
      </c>
      <c r="F34" s="24">
        <f t="shared" si="0"/>
        <v>85.015814847116687</v>
      </c>
      <c r="G34" s="24">
        <f t="shared" si="1"/>
        <v>6.4682040317405445</v>
      </c>
      <c r="H34" s="21">
        <f t="shared" si="2"/>
        <v>6.4603259599828888</v>
      </c>
    </row>
    <row r="35" spans="1:8">
      <c r="A35" s="12" t="s">
        <v>31</v>
      </c>
      <c r="B35" s="28"/>
      <c r="C35" s="29">
        <v>2187360</v>
      </c>
      <c r="D35" s="29"/>
      <c r="E35" s="30">
        <v>0</v>
      </c>
      <c r="F35" s="20"/>
      <c r="G35" s="20"/>
      <c r="H35" s="21"/>
    </row>
    <row r="36" spans="1:8" ht="26.25">
      <c r="A36" s="12" t="s">
        <v>32</v>
      </c>
      <c r="B36" s="28">
        <v>353329198.44999999</v>
      </c>
      <c r="C36" s="29">
        <v>353329198.44999999</v>
      </c>
      <c r="D36" s="29">
        <v>4220360.91</v>
      </c>
      <c r="E36" s="30">
        <v>12568217.01</v>
      </c>
      <c r="F36" s="20">
        <f t="shared" si="0"/>
        <v>33.579631117461112</v>
      </c>
      <c r="G36" s="20">
        <f t="shared" si="1"/>
        <v>1.1944557450994893</v>
      </c>
      <c r="H36" s="21">
        <f t="shared" si="2"/>
        <v>1.1944557450994893</v>
      </c>
    </row>
    <row r="37" spans="1:8">
      <c r="A37" s="12" t="s">
        <v>33</v>
      </c>
      <c r="B37" s="28">
        <v>1252074088.5</v>
      </c>
      <c r="C37" s="29">
        <v>1252074088.5</v>
      </c>
      <c r="D37" s="29">
        <v>110655717.52</v>
      </c>
      <c r="E37" s="30">
        <v>123114695.68000001</v>
      </c>
      <c r="F37" s="20">
        <f t="shared" si="0"/>
        <v>89.880186040191816</v>
      </c>
      <c r="G37" s="20">
        <f t="shared" si="1"/>
        <v>8.8377931095568716</v>
      </c>
      <c r="H37" s="21">
        <f t="shared" si="2"/>
        <v>8.8377931095568716</v>
      </c>
    </row>
    <row r="38" spans="1:8">
      <c r="A38" s="12" t="s">
        <v>34</v>
      </c>
      <c r="B38" s="28">
        <v>188317185.08000001</v>
      </c>
      <c r="C38" s="29">
        <v>188317185.08000001</v>
      </c>
      <c r="D38" s="29">
        <v>1145421.46</v>
      </c>
      <c r="E38" s="30">
        <v>787578.24</v>
      </c>
      <c r="F38" s="20">
        <f t="shared" si="0"/>
        <v>145.43589472456731</v>
      </c>
      <c r="G38" s="20">
        <f t="shared" si="1"/>
        <v>0.60824053817149371</v>
      </c>
      <c r="H38" s="21">
        <f t="shared" si="2"/>
        <v>0.60824053817149371</v>
      </c>
    </row>
    <row r="39" spans="1:8">
      <c r="A39" s="12" t="s">
        <v>49</v>
      </c>
      <c r="B39" s="28"/>
      <c r="C39" s="29"/>
      <c r="D39" s="29"/>
      <c r="E39" s="28"/>
      <c r="F39" s="20" t="e">
        <f t="shared" si="0"/>
        <v>#DIV/0!</v>
      </c>
      <c r="G39" s="20"/>
      <c r="H39" s="21"/>
    </row>
    <row r="40" spans="1:8" ht="51.75">
      <c r="A40" s="12" t="s">
        <v>35</v>
      </c>
      <c r="B40" s="28"/>
      <c r="C40" s="29"/>
      <c r="D40" s="29">
        <v>882041.69</v>
      </c>
      <c r="E40" s="29">
        <v>30746</v>
      </c>
      <c r="F40" s="20">
        <f t="shared" si="0"/>
        <v>2868.8014375853768</v>
      </c>
      <c r="G40" s="20"/>
      <c r="H40" s="21"/>
    </row>
    <row r="41" spans="1:8" ht="39">
      <c r="A41" s="12" t="s">
        <v>36</v>
      </c>
      <c r="B41" s="28"/>
      <c r="C41" s="29"/>
      <c r="D41" s="29">
        <v>-8245427.9900000002</v>
      </c>
      <c r="E41" s="29">
        <v>-34953236.479999997</v>
      </c>
      <c r="F41" s="20">
        <f t="shared" si="0"/>
        <v>23.589884143398216</v>
      </c>
      <c r="G41" s="20"/>
      <c r="H41" s="21"/>
    </row>
    <row r="42" spans="1:8" s="2" customFormat="1" ht="14.25">
      <c r="A42" s="5" t="s">
        <v>37</v>
      </c>
      <c r="B42" s="26">
        <v>-42167000</v>
      </c>
      <c r="C42" s="26">
        <v>-60091922.619999997</v>
      </c>
      <c r="D42" s="26">
        <v>68027782.079999998</v>
      </c>
      <c r="E42" s="26">
        <v>12947716.539999999</v>
      </c>
      <c r="F42" s="20">
        <f t="shared" si="0"/>
        <v>525.4037024199481</v>
      </c>
      <c r="G42" s="20">
        <f t="shared" si="1"/>
        <v>-161.32943315863116</v>
      </c>
      <c r="H42" s="21">
        <f t="shared" si="2"/>
        <v>-113.20619995832647</v>
      </c>
    </row>
    <row r="43" spans="1:8">
      <c r="E43" s="39"/>
      <c r="F43" s="4"/>
    </row>
    <row r="44" spans="1:8">
      <c r="E44" s="39"/>
      <c r="F44" s="4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01.10.24</vt:lpstr>
      <vt:lpstr>01.09.24</vt:lpstr>
      <vt:lpstr>01.08.24</vt:lpstr>
      <vt:lpstr>01.07.24</vt:lpstr>
      <vt:lpstr>01.06.24</vt:lpstr>
      <vt:lpstr>01.05.24</vt:lpstr>
      <vt:lpstr>01.04.24</vt:lpstr>
      <vt:lpstr>01.03.24</vt:lpstr>
      <vt:lpstr>01.02.24</vt:lpstr>
      <vt:lpstr>01.01.24</vt:lpstr>
      <vt:lpstr>'01.01.24'!Заголовки_для_печати</vt:lpstr>
      <vt:lpstr>'01.02.24'!Заголовки_для_печати</vt:lpstr>
      <vt:lpstr>'01.03.24'!Заголовки_для_печати</vt:lpstr>
      <vt:lpstr>'01.04.24'!Заголовки_для_печати</vt:lpstr>
      <vt:lpstr>'01.05.24'!Заголовки_для_печати</vt:lpstr>
      <vt:lpstr>'01.06.24'!Заголовки_для_печати</vt:lpstr>
      <vt:lpstr>'01.07.24'!Заголовки_для_печати</vt:lpstr>
      <vt:lpstr>'01.08.24'!Заголовки_для_печати</vt:lpstr>
      <vt:lpstr>'01.09.24'!Заголовки_для_печати</vt:lpstr>
      <vt:lpstr>'01.10.24'!Заголовки_для_печати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2024-06-11T08:53:38Z</cp:lastPrinted>
  <dcterms:created xsi:type="dcterms:W3CDTF">2022-05-19T05:50:24Z</dcterms:created>
  <dcterms:modified xsi:type="dcterms:W3CDTF">2024-10-07T07:12:49Z</dcterms:modified>
</cp:coreProperties>
</file>