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1.25" sheetId="35" r:id="rId1"/>
    <sheet name="01.12.24" sheetId="34" r:id="rId2"/>
    <sheet name="01.10.24" sheetId="33" r:id="rId3"/>
    <sheet name="01.09.24" sheetId="32" r:id="rId4"/>
    <sheet name="01.08.24" sheetId="31" r:id="rId5"/>
    <sheet name="01.07.24" sheetId="30" r:id="rId6"/>
    <sheet name="01.06.24" sheetId="29" r:id="rId7"/>
    <sheet name="01.05.24" sheetId="28" r:id="rId8"/>
    <sheet name="01.04.24" sheetId="27" r:id="rId9"/>
    <sheet name="01.03.24" sheetId="26" r:id="rId10"/>
    <sheet name="01.02.24" sheetId="25" r:id="rId11"/>
    <sheet name="01.01.24" sheetId="24" r:id="rId12"/>
  </sheets>
  <definedNames>
    <definedName name="_xlnm.Print_Titles" localSheetId="11">'01.01.24'!$3:$3</definedName>
    <definedName name="_xlnm.Print_Titles" localSheetId="0">'01.01.25'!$3:$3</definedName>
    <definedName name="_xlnm.Print_Titles" localSheetId="10">'01.02.24'!$3:$3</definedName>
    <definedName name="_xlnm.Print_Titles" localSheetId="9">'01.03.24'!$3:$3</definedName>
    <definedName name="_xlnm.Print_Titles" localSheetId="8">'01.04.24'!$3:$3</definedName>
    <definedName name="_xlnm.Print_Titles" localSheetId="7">'01.05.24'!$3:$3</definedName>
    <definedName name="_xlnm.Print_Titles" localSheetId="6">'01.06.24'!$3:$3</definedName>
    <definedName name="_xlnm.Print_Titles" localSheetId="5">'01.07.24'!$3:$3</definedName>
    <definedName name="_xlnm.Print_Titles" localSheetId="4">'01.08.24'!$3:$3</definedName>
    <definedName name="_xlnm.Print_Titles" localSheetId="3">'01.09.24'!$3:$3</definedName>
    <definedName name="_xlnm.Print_Titles" localSheetId="2">'01.10.24'!$3:$3</definedName>
    <definedName name="_xlnm.Print_Titles" localSheetId="1">'01.12.24'!$3:$3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5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1" s="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B4" s="1"/>
  <c r="E29" i="34"/>
  <c r="E23"/>
  <c r="E20" s="1"/>
  <c r="E11"/>
  <c r="E7"/>
  <c r="E6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C4" s="1"/>
  <c r="B7"/>
  <c r="B6"/>
  <c r="B5" s="1"/>
  <c r="B4" s="1"/>
  <c r="E29" i="33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E6"/>
  <c r="D7"/>
  <c r="H7" s="1"/>
  <c r="C7"/>
  <c r="C6" s="1"/>
  <c r="B7"/>
  <c r="D6"/>
  <c r="H6" s="1"/>
  <c r="B6"/>
  <c r="B5" s="1"/>
  <c r="B4" s="1"/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D20" i="35" l="1"/>
  <c r="H20" s="1"/>
  <c r="G23"/>
  <c r="D6"/>
  <c r="H6" s="1"/>
  <c r="G7"/>
  <c r="C4"/>
  <c r="H34"/>
  <c r="E5"/>
  <c r="E4" s="1"/>
  <c r="D5"/>
  <c r="G6"/>
  <c r="F7"/>
  <c r="F11"/>
  <c r="G20"/>
  <c r="F23"/>
  <c r="D33"/>
  <c r="G34"/>
  <c r="F6"/>
  <c r="F20"/>
  <c r="F34"/>
  <c r="E5" i="34"/>
  <c r="D20"/>
  <c r="H20" s="1"/>
  <c r="G23"/>
  <c r="G11"/>
  <c r="D6"/>
  <c r="H6" s="1"/>
  <c r="G7"/>
  <c r="E4"/>
  <c r="F7"/>
  <c r="F11"/>
  <c r="G20"/>
  <c r="F23"/>
  <c r="D33"/>
  <c r="G34"/>
  <c r="F20"/>
  <c r="F34"/>
  <c r="D20" i="33"/>
  <c r="H20" s="1"/>
  <c r="G23"/>
  <c r="G7"/>
  <c r="H34"/>
  <c r="H11"/>
  <c r="C5"/>
  <c r="C4" s="1"/>
  <c r="E5"/>
  <c r="E4" s="1"/>
  <c r="D5"/>
  <c r="G6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G33" i="35" l="1"/>
  <c r="H33"/>
  <c r="F33"/>
  <c r="G5"/>
  <c r="D4"/>
  <c r="H5"/>
  <c r="F5"/>
  <c r="G6" i="34"/>
  <c r="F6"/>
  <c r="D5"/>
  <c r="D4" s="1"/>
  <c r="G33"/>
  <c r="H33"/>
  <c r="F33"/>
  <c r="G5"/>
  <c r="G33" i="33"/>
  <c r="H33"/>
  <c r="F33"/>
  <c r="G5"/>
  <c r="D4"/>
  <c r="H5"/>
  <c r="F5"/>
  <c r="F20" i="32"/>
  <c r="H5"/>
  <c r="F5"/>
  <c r="G33"/>
  <c r="D4"/>
  <c r="H33"/>
  <c r="F33"/>
  <c r="B6" i="24"/>
  <c r="G7"/>
  <c r="E6"/>
  <c r="E5" s="1"/>
  <c r="D5" i="29"/>
  <c r="C5"/>
  <c r="C4" s="1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H4" i="35" l="1"/>
  <c r="F4"/>
  <c r="G4"/>
  <c r="H5" i="34"/>
  <c r="F5"/>
  <c r="H4"/>
  <c r="F4"/>
  <c r="G4"/>
  <c r="H4" i="33"/>
  <c r="F4"/>
  <c r="G4"/>
  <c r="H4" i="32"/>
  <c r="F4"/>
  <c r="G4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4" i="31" l="1"/>
  <c r="F4"/>
  <c r="H4" i="30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<sst xmlns="http://schemas.openxmlformats.org/spreadsheetml/2006/main" count="600" uniqueCount="66">
  <si>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</si>
  <si>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</si>
  <si>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</si>
  <si>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</si>
  <si>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</si>
  <si>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</si>
  <si>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</si>
  <si>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</si>
  <si>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</si>
  <si>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</si>
  <si>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</si>
  <si>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</si>
  <si>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</si>
  <si>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</si>
  <si>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</si>
  <si>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</si>
  <si>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</si>
  <si>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</si>
  <si>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</si>
  <si>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</si>
  <si>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</si>
  <si>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</si>
  <si>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</si>
  <si>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</si>
  <si>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</si>
  <si>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</si>
  <si>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</si>
  <si>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</si>
  <si>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</si>
  <si>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</si>
  <si>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</si>
  <si>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</si>
  <si>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</si>
  <si>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</si>
  <si>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</si>
  <si>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</si>
  <si>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</si>
  <si>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</si>
  <si>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</si>
  <si>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</si>
  <si>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</si>
  <si>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</si>
  <si>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</si>
  <si>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</si>
  <si>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</si>
  <si>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</si>
  <si>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</si>
  <si>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</si>
  <si>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</si>
  <si>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</si>
  <si>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</si>
  <si>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</si>
  <si>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</si>
  <si>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</si>
  <si>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</si>
  <si>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</si>
  <si>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</si>
  <si>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</si>
  <si>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</si>
  <si>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</si>
  <si>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</si>
  <si>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</si>
  <si>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</si>
  <si>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</si>
  <si>
    <t>Исполнение доходов бюджета муниципального образования муниципального района "Малоярославецкий район" на 01.12.2024 года.</t>
  </si>
  <si>
    <t>Исполнение доходов бюджета муниципального образования муниципального района "Малоярославецкий район" на 01.01.2025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</si>
</sst>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70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H47" sqref="H4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65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59</v>
      </c>
      <c r="H2" s="65"/>
    </row>
    <row r="3" spans="1:8" ht="51" customHeight="1">
      <c r="A3" s="64"/>
      <c r="B3" s="62" t="s">
        <v>38</v>
      </c>
      <c r="C3" s="61" t="s">
        <v>39</v>
      </c>
      <c r="D3" s="66"/>
      <c r="E3" s="68"/>
      <c r="F3" s="64"/>
      <c r="G3" s="6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2597098500.21</v>
      </c>
      <c r="D4" s="18">
        <f>D5+D33</f>
        <v>2678404215.1900001</v>
      </c>
      <c r="E4" s="18">
        <f>E5+E33</f>
        <v>2530530330.54</v>
      </c>
      <c r="F4" s="20">
        <f>D4/E4*100</f>
        <v>105.84359265982182</v>
      </c>
      <c r="G4" s="20">
        <f>D4/B4*100</f>
        <v>111.26150678064039</v>
      </c>
      <c r="H4" s="21">
        <f>D4/C4*100</f>
        <v>103.13063655357799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803974574.83000004</v>
      </c>
      <c r="E5" s="18">
        <f>E6+E20</f>
        <v>619622182.81999993</v>
      </c>
      <c r="F5" s="24">
        <f t="shared" ref="F5:F42" si="0">D5/E5*100</f>
        <v>129.7523873614374</v>
      </c>
      <c r="G5" s="24">
        <f t="shared" ref="G5:G42" si="1">D5/B5*100</f>
        <v>131.02907062339696</v>
      </c>
      <c r="H5" s="21">
        <f t="shared" ref="H5:H42" si="2">D5/C5*100</f>
        <v>119.61574509769004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730869527.42000008</v>
      </c>
      <c r="E6" s="18">
        <f>E7+E10+E11+E17+E18+E19</f>
        <v>569840017.31999993</v>
      </c>
      <c r="F6" s="24">
        <f t="shared" si="0"/>
        <v>128.25872265997288</v>
      </c>
      <c r="G6" s="24">
        <f t="shared" si="1"/>
        <v>129.38184741343497</v>
      </c>
      <c r="H6" s="21">
        <f t="shared" si="2"/>
        <v>117.24944931513058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501628660.93000001</v>
      </c>
      <c r="E7" s="16">
        <f>E8+E9</f>
        <v>408906761.50999999</v>
      </c>
      <c r="F7" s="20">
        <f t="shared" si="0"/>
        <v>122.67556033497686</v>
      </c>
      <c r="G7" s="20">
        <f t="shared" si="1"/>
        <v>128.34996586984067</v>
      </c>
      <c r="H7" s="21">
        <f t="shared" si="2"/>
        <v>115.09763339585275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11805963.02</v>
      </c>
      <c r="E8" s="16">
        <v>10396921.33</v>
      </c>
      <c r="F8" s="20">
        <f t="shared" si="0"/>
        <v>113.5524896772495</v>
      </c>
      <c r="G8" s="20">
        <f t="shared" si="1"/>
        <v>127.70112931375301</v>
      </c>
      <c r="H8" s="21">
        <f t="shared" si="2"/>
        <v>127.70112931375301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489822697.91000003</v>
      </c>
      <c r="E9" s="16">
        <v>398509840.18000001</v>
      </c>
      <c r="F9" s="20">
        <f t="shared" si="0"/>
        <v>122.91357666068059</v>
      </c>
      <c r="G9" s="20">
        <f t="shared" si="1"/>
        <v>128.36568585134066</v>
      </c>
      <c r="H9" s="21">
        <f t="shared" si="2"/>
        <v>114.82448835589707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40184488.259999998</v>
      </c>
      <c r="E10" s="16">
        <v>38353593.299999997</v>
      </c>
      <c r="F10" s="20">
        <f t="shared" si="0"/>
        <v>104.77372470860509</v>
      </c>
      <c r="G10" s="20">
        <f t="shared" si="1"/>
        <v>107.2674062834592</v>
      </c>
      <c r="H10" s="21">
        <f>D10/C10*100</f>
        <v>107.2674062834592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151974665.52000001</v>
      </c>
      <c r="E11" s="16">
        <f>E12+E13+E14+E15+E16</f>
        <v>89378818.860000014</v>
      </c>
      <c r="F11" s="20">
        <f t="shared" si="0"/>
        <v>170.03431848662939</v>
      </c>
      <c r="G11" s="20">
        <f t="shared" si="1"/>
        <v>147.84353023098419</v>
      </c>
      <c r="H11" s="21">
        <f t="shared" si="2"/>
        <v>130.73464920779344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136775382.87</v>
      </c>
      <c r="E12" s="16">
        <v>82218185.090000004</v>
      </c>
      <c r="F12" s="20">
        <f t="shared" si="0"/>
        <v>166.35660677778165</v>
      </c>
      <c r="G12" s="20">
        <f t="shared" si="1"/>
        <v>152.73708179341696</v>
      </c>
      <c r="H12" s="21">
        <f t="shared" si="2"/>
        <v>132.78910854072029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245953.33</v>
      </c>
      <c r="E13" s="16">
        <v>-73315.94</v>
      </c>
      <c r="F13" s="20">
        <f t="shared" si="0"/>
        <v>-335.47047204195974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2379369.92</v>
      </c>
      <c r="E14" s="16">
        <v>204497.93</v>
      </c>
      <c r="F14" s="20">
        <f t="shared" si="0"/>
        <v>1163.5178507674868</v>
      </c>
      <c r="G14" s="20">
        <f t="shared" si="1"/>
        <v>891.14978277153546</v>
      </c>
      <c r="H14" s="21">
        <f t="shared" si="2"/>
        <v>891.14978277153546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12573959.4</v>
      </c>
      <c r="E15" s="16">
        <v>7029451.7800000003</v>
      </c>
      <c r="F15" s="20">
        <f t="shared" si="0"/>
        <v>178.8753916169548</v>
      </c>
      <c r="G15" s="20">
        <f t="shared" si="1"/>
        <v>96.88894406043967</v>
      </c>
      <c r="H15" s="21">
        <f t="shared" si="2"/>
        <v>96.88894406043967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20650769.48</v>
      </c>
      <c r="E17" s="16">
        <v>22925767.84</v>
      </c>
      <c r="F17" s="20">
        <f t="shared" si="0"/>
        <v>90.07667539915208</v>
      </c>
      <c r="G17" s="20">
        <f t="shared" si="1"/>
        <v>86.794115805178549</v>
      </c>
      <c r="H17" s="21">
        <f t="shared" si="2"/>
        <v>86.794115805178549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16430943.23</v>
      </c>
      <c r="E18" s="16">
        <v>10275075.810000001</v>
      </c>
      <c r="F18" s="20">
        <f t="shared" si="0"/>
        <v>159.91067641572954</v>
      </c>
      <c r="G18" s="20">
        <f t="shared" si="1"/>
        <v>164.05470456022934</v>
      </c>
      <c r="H18" s="21">
        <f t="shared" si="2"/>
        <v>164.05470456022934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73105047.410000011</v>
      </c>
      <c r="E20" s="18">
        <f>E21+E22+E23+E26+E28+E29</f>
        <v>49782165.5</v>
      </c>
      <c r="F20" s="24">
        <f t="shared" si="0"/>
        <v>146.84987419842156</v>
      </c>
      <c r="G20" s="24">
        <f t="shared" si="1"/>
        <v>150.13930422065894</v>
      </c>
      <c r="H20" s="21">
        <f t="shared" si="2"/>
        <v>149.85071402102218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16738627.029999999</v>
      </c>
      <c r="E21" s="16">
        <v>11713334.25</v>
      </c>
      <c r="F21" s="20">
        <f t="shared" si="0"/>
        <v>142.90232544162222</v>
      </c>
      <c r="G21" s="20">
        <f t="shared" si="1"/>
        <v>145.12078388297172</v>
      </c>
      <c r="H21" s="21">
        <f t="shared" si="2"/>
        <v>145.12078388297172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1418571.41</v>
      </c>
      <c r="E22" s="16">
        <v>2230411.7000000002</v>
      </c>
      <c r="F22" s="20">
        <f t="shared" si="0"/>
        <v>63.601325710405831</v>
      </c>
      <c r="G22" s="20">
        <f t="shared" si="1"/>
        <v>53.530996603773588</v>
      </c>
      <c r="H22" s="21">
        <f t="shared" si="2"/>
        <v>53.530996603773588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23309236.41</v>
      </c>
      <c r="E23" s="16">
        <f>E24+E25</f>
        <v>22564915.830000002</v>
      </c>
      <c r="F23" s="20">
        <f t="shared" si="0"/>
        <v>103.2985745907832</v>
      </c>
      <c r="G23" s="20">
        <f t="shared" si="1"/>
        <v>104.3385694270367</v>
      </c>
      <c r="H23" s="21">
        <f t="shared" si="2"/>
        <v>104.3385694270367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22512197.460000001</v>
      </c>
      <c r="E24" s="16">
        <v>22315337.350000001</v>
      </c>
      <c r="F24" s="20">
        <f t="shared" si="0"/>
        <v>100.88217402637652</v>
      </c>
      <c r="G24" s="20">
        <f t="shared" si="1"/>
        <v>100.77080331244406</v>
      </c>
      <c r="H24" s="21">
        <f t="shared" si="2"/>
        <v>100.77080331244406</v>
      </c>
    </row>
    <row r="25" spans="1:8" ht="15" customHeight="1" outlineLevel="3">
      <c r="A25" s="9" t="s">
        <v>22</v>
      </c>
      <c r="B25" s="25"/>
      <c r="C25" s="25"/>
      <c r="D25" s="16">
        <v>797038.95</v>
      </c>
      <c r="E25" s="16">
        <v>249578.48</v>
      </c>
      <c r="F25" s="20">
        <f t="shared" si="0"/>
        <v>319.35403645378398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28498862.93</v>
      </c>
      <c r="E26" s="16">
        <v>10837662.26</v>
      </c>
      <c r="F26" s="20">
        <f t="shared" si="0"/>
        <v>262.96134947095135</v>
      </c>
      <c r="G26" s="20">
        <f t="shared" si="1"/>
        <v>283.0861207171086</v>
      </c>
      <c r="H26" s="21">
        <f t="shared" si="2"/>
        <v>283.0861207171086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28498862.93</v>
      </c>
      <c r="E27" s="16">
        <v>10837662.26</v>
      </c>
      <c r="F27" s="20">
        <f t="shared" si="0"/>
        <v>262.96134947095135</v>
      </c>
      <c r="G27" s="20">
        <f t="shared" si="1"/>
        <v>283.0861207171086</v>
      </c>
      <c r="H27" s="21">
        <f t="shared" si="2"/>
        <v>283.0861207171086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2827146.09</v>
      </c>
      <c r="E28" s="16">
        <v>1997458.5</v>
      </c>
      <c r="F28" s="20">
        <f t="shared" si="0"/>
        <v>141.53716284969124</v>
      </c>
      <c r="G28" s="20">
        <f t="shared" si="1"/>
        <v>134.62600428571426</v>
      </c>
      <c r="H28" s="21">
        <f t="shared" si="2"/>
        <v>134.62600428571426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312603.53999999998</v>
      </c>
      <c r="E29" s="25">
        <f>E30+E31+E32</f>
        <v>438382.96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-6807.19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221196.71</v>
      </c>
      <c r="E31" s="16">
        <v>372993.7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92906.83</v>
      </c>
      <c r="E32" s="16">
        <v>72196.45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1924967440.73</v>
      </c>
      <c r="D33" s="26">
        <f>D34+D40+D41+D39</f>
        <v>1874429640.3599999</v>
      </c>
      <c r="E33" s="26">
        <f>E34+E39+E40+E41</f>
        <v>1910908147.72</v>
      </c>
      <c r="F33" s="24">
        <f t="shared" si="0"/>
        <v>98.091038158818662</v>
      </c>
      <c r="G33" s="24">
        <f t="shared" si="1"/>
        <v>104.4995398998072</v>
      </c>
      <c r="H33" s="21">
        <f t="shared" si="2"/>
        <v>97.37461531552789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1924967440.73</v>
      </c>
      <c r="D34" s="26">
        <f>D35+D36+D37+D38</f>
        <v>1876577832.9099998</v>
      </c>
      <c r="E34" s="26">
        <f>E35+E36+E37+E38</f>
        <v>1912671127.53</v>
      </c>
      <c r="F34" s="24">
        <f t="shared" si="0"/>
        <v>98.112937760156896</v>
      </c>
      <c r="G34" s="24">
        <f t="shared" si="1"/>
        <v>104.61930173469159</v>
      </c>
      <c r="H34" s="21">
        <f t="shared" si="2"/>
        <v>97.486211621239178</v>
      </c>
    </row>
    <row r="35" spans="1:8">
      <c r="A35" s="12" t="s">
        <v>31</v>
      </c>
      <c r="B35" s="28"/>
      <c r="C35" s="29">
        <v>4424428</v>
      </c>
      <c r="D35" s="29">
        <v>4340322.3</v>
      </c>
      <c r="E35" s="29">
        <v>4114508.52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389498740.31</v>
      </c>
      <c r="D36" s="29">
        <v>387572308.77999997</v>
      </c>
      <c r="E36" s="29">
        <v>404681687.36000001</v>
      </c>
      <c r="F36" s="20">
        <f t="shared" si="0"/>
        <v>95.772139161617233</v>
      </c>
      <c r="G36" s="20">
        <f t="shared" si="1"/>
        <v>109.69155973528912</v>
      </c>
      <c r="H36" s="21">
        <f t="shared" si="2"/>
        <v>99.505407506975047</v>
      </c>
    </row>
    <row r="37" spans="1:8">
      <c r="A37" s="12" t="s">
        <v>33</v>
      </c>
      <c r="B37" s="28">
        <v>1252074088.5</v>
      </c>
      <c r="C37" s="29">
        <v>1320833466.7</v>
      </c>
      <c r="D37" s="29">
        <v>1282504046.49</v>
      </c>
      <c r="E37" s="29">
        <v>1285418030.6600001</v>
      </c>
      <c r="F37" s="20">
        <f t="shared" si="0"/>
        <v>99.773304551477011</v>
      </c>
      <c r="G37" s="20">
        <f t="shared" si="1"/>
        <v>102.43036400716954</v>
      </c>
      <c r="H37" s="21">
        <f t="shared" si="2"/>
        <v>97.098088352821406</v>
      </c>
    </row>
    <row r="38" spans="1:8">
      <c r="A38" s="12" t="s">
        <v>34</v>
      </c>
      <c r="B38" s="28">
        <v>188317185.08000001</v>
      </c>
      <c r="C38" s="29">
        <v>210210805.72</v>
      </c>
      <c r="D38" s="29">
        <v>202161155.34</v>
      </c>
      <c r="E38" s="29">
        <v>218456900.99000001</v>
      </c>
      <c r="F38" s="20">
        <f t="shared" si="0"/>
        <v>92.540521459312501</v>
      </c>
      <c r="G38" s="20">
        <f t="shared" si="1"/>
        <v>107.35141100060457</v>
      </c>
      <c r="H38" s="21">
        <f t="shared" si="2"/>
        <v>96.170677167413515</v>
      </c>
    </row>
    <row r="39" spans="1:8">
      <c r="A39" s="12" t="s">
        <v>56</v>
      </c>
      <c r="B39" s="28"/>
      <c r="C39" s="29"/>
      <c r="D39" s="29">
        <v>0</v>
      </c>
      <c r="E39" s="29">
        <v>41230.910000000003</v>
      </c>
      <c r="F39" s="20">
        <f t="shared" si="0"/>
        <v>0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-3030234.24</v>
      </c>
      <c r="E41" s="29">
        <v>-1834956.72</v>
      </c>
      <c r="F41" s="20">
        <f t="shared" si="0"/>
        <v>165.13927587349309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-99925975.629999995</v>
      </c>
      <c r="D42" s="44">
        <v>63359221.640000001</v>
      </c>
      <c r="E42" s="44">
        <v>-25983785.890000001</v>
      </c>
      <c r="F42" s="45">
        <f t="shared" si="0"/>
        <v>-243.8413782665294</v>
      </c>
      <c r="G42" s="45">
        <f t="shared" si="1"/>
        <v>-150.25783584319493</v>
      </c>
      <c r="H42" s="46">
        <f t="shared" si="2"/>
        <v>-63.406157648740688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B39" sqref="B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64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59</v>
      </c>
      <c r="H2" s="65"/>
    </row>
    <row r="3" spans="1:8" ht="51" customHeight="1">
      <c r="A3" s="64"/>
      <c r="B3" s="60" t="s">
        <v>38</v>
      </c>
      <c r="C3" s="59" t="s">
        <v>39</v>
      </c>
      <c r="D3" s="66"/>
      <c r="E3" s="68"/>
      <c r="F3" s="64"/>
      <c r="G3" s="5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2627313680.8199997</v>
      </c>
      <c r="D4" s="18">
        <f>D5+D33</f>
        <v>2348289435.25</v>
      </c>
      <c r="E4" s="18">
        <f>E5+E33</f>
        <v>2124184788.3099999</v>
      </c>
      <c r="F4" s="20">
        <f>D4/E4*100</f>
        <v>110.55014837566451</v>
      </c>
      <c r="G4" s="20">
        <f>D4/B4*100</f>
        <v>97.548465403844915</v>
      </c>
      <c r="H4" s="21">
        <f>D4/C4*100</f>
        <v>89.379865540725433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712978655.06999993</v>
      </c>
      <c r="E5" s="18">
        <f>E6+E20</f>
        <v>549409233.72000003</v>
      </c>
      <c r="F5" s="24">
        <f t="shared" ref="F5:F42" si="0">D5/E5*100</f>
        <v>129.77187337069057</v>
      </c>
      <c r="G5" s="24">
        <f t="shared" ref="G5:G42" si="1">D5/B5*100</f>
        <v>116.19886184571868</v>
      </c>
      <c r="H5" s="21">
        <f t="shared" ref="H5:H42" si="2">D5/C5*100</f>
        <v>106.07732599377302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652225019.29999995</v>
      </c>
      <c r="E6" s="18">
        <f>E7+E10+E11+E17+E18+E19</f>
        <v>503489417.20999998</v>
      </c>
      <c r="F6" s="24">
        <f t="shared" si="0"/>
        <v>129.54095895683224</v>
      </c>
      <c r="G6" s="24">
        <f t="shared" si="1"/>
        <v>115.45983894578784</v>
      </c>
      <c r="H6" s="21">
        <f t="shared" si="2"/>
        <v>104.63293580241108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431180268.5</v>
      </c>
      <c r="E7" s="16">
        <f>E8+E9</f>
        <v>344264369.06999999</v>
      </c>
      <c r="F7" s="20">
        <f t="shared" si="0"/>
        <v>125.24684726008553</v>
      </c>
      <c r="G7" s="20">
        <f t="shared" si="1"/>
        <v>110.32458281614505</v>
      </c>
      <c r="H7" s="21">
        <f t="shared" si="2"/>
        <v>98.933399019366831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10727915.41</v>
      </c>
      <c r="E8" s="16">
        <v>9541359.1699999999</v>
      </c>
      <c r="F8" s="20">
        <f t="shared" si="0"/>
        <v>112.43592468178724</v>
      </c>
      <c r="G8" s="20">
        <f t="shared" si="1"/>
        <v>116.04025107639322</v>
      </c>
      <c r="H8" s="21">
        <f t="shared" si="2"/>
        <v>116.04025107639322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420452353.08999997</v>
      </c>
      <c r="E9" s="16">
        <v>334723009.89999998</v>
      </c>
      <c r="F9" s="20">
        <f t="shared" si="0"/>
        <v>125.61202566134071</v>
      </c>
      <c r="G9" s="20">
        <f t="shared" si="1"/>
        <v>110.18610387492626</v>
      </c>
      <c r="H9" s="21">
        <f t="shared" si="2"/>
        <v>98.56265650323715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36797546.920000002</v>
      </c>
      <c r="E10" s="16">
        <v>34638109.719999999</v>
      </c>
      <c r="F10" s="20">
        <f t="shared" si="0"/>
        <v>106.23428130881271</v>
      </c>
      <c r="G10" s="20">
        <f t="shared" si="1"/>
        <v>98.226394975181236</v>
      </c>
      <c r="H10" s="21">
        <f>D10/C10*100</f>
        <v>98.226394975181236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150721222.66000003</v>
      </c>
      <c r="E11" s="16">
        <f>E12+E13+E14+E15+E16</f>
        <v>92097990.420000002</v>
      </c>
      <c r="F11" s="20">
        <f t="shared" si="0"/>
        <v>163.65310684050431</v>
      </c>
      <c r="G11" s="20">
        <f t="shared" si="1"/>
        <v>146.62415977386786</v>
      </c>
      <c r="H11" s="21">
        <f t="shared" si="2"/>
        <v>129.65638782756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135425878.22999999</v>
      </c>
      <c r="E12" s="16">
        <v>83958413.409999996</v>
      </c>
      <c r="F12" s="20">
        <f t="shared" si="0"/>
        <v>161.30114032606275</v>
      </c>
      <c r="G12" s="20">
        <f t="shared" si="1"/>
        <v>151.2300898460708</v>
      </c>
      <c r="H12" s="21">
        <f t="shared" si="2"/>
        <v>131.47893477730639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171506.52</v>
      </c>
      <c r="E13" s="16">
        <v>-127540.39</v>
      </c>
      <c r="F13" s="20">
        <f t="shared" si="0"/>
        <v>-134.47231892579282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204497.93</v>
      </c>
      <c r="F14" s="20">
        <f t="shared" si="0"/>
        <v>1140.9201159151098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12790679.890000001</v>
      </c>
      <c r="E15" s="16">
        <v>8062619.4699999997</v>
      </c>
      <c r="F15" s="20">
        <f t="shared" si="0"/>
        <v>158.64174090805753</v>
      </c>
      <c r="G15" s="20">
        <f t="shared" si="1"/>
        <v>98.55888896517358</v>
      </c>
      <c r="H15" s="21">
        <f t="shared" si="2"/>
        <v>98.55888896517358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19218081.309999999</v>
      </c>
      <c r="E17" s="16">
        <v>23077016.760000002</v>
      </c>
      <c r="F17" s="20">
        <f t="shared" si="0"/>
        <v>83.278014267906599</v>
      </c>
      <c r="G17" s="20">
        <f t="shared" si="1"/>
        <v>80.772601543440288</v>
      </c>
      <c r="H17" s="21">
        <f t="shared" si="2"/>
        <v>80.772601543440288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14307899.91</v>
      </c>
      <c r="E18" s="16">
        <v>9411931.2400000002</v>
      </c>
      <c r="F18" s="20">
        <f t="shared" si="0"/>
        <v>152.01874668604145</v>
      </c>
      <c r="G18" s="20">
        <f t="shared" si="1"/>
        <v>142.85718474923985</v>
      </c>
      <c r="H18" s="21">
        <f t="shared" si="2"/>
        <v>142.85718474923985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60753635.769999996</v>
      </c>
      <c r="E20" s="18">
        <f>E21+E22+E23+E26+E28+E29</f>
        <v>45919816.509999998</v>
      </c>
      <c r="F20" s="24">
        <f t="shared" si="0"/>
        <v>132.30374245238897</v>
      </c>
      <c r="G20" s="24">
        <f t="shared" si="1"/>
        <v>124.77262414216572</v>
      </c>
      <c r="H20" s="21">
        <f t="shared" si="2"/>
        <v>124.53279249583366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11822969.42</v>
      </c>
      <c r="E21" s="16">
        <v>10380127.9</v>
      </c>
      <c r="F21" s="20">
        <f t="shared" si="0"/>
        <v>113.90003604868878</v>
      </c>
      <c r="G21" s="20">
        <f t="shared" si="1"/>
        <v>102.5029464471438</v>
      </c>
      <c r="H21" s="21">
        <f t="shared" si="2"/>
        <v>102.5029464471438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1210005.33</v>
      </c>
      <c r="E22" s="16">
        <v>2229805.56</v>
      </c>
      <c r="F22" s="20">
        <f t="shared" si="0"/>
        <v>54.265060223457326</v>
      </c>
      <c r="G22" s="20">
        <f t="shared" si="1"/>
        <v>45.660578490566039</v>
      </c>
      <c r="H22" s="21">
        <f t="shared" si="2"/>
        <v>45.660578490566039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20852831.5</v>
      </c>
      <c r="E23" s="16">
        <f>E24+E25</f>
        <v>20629989.890000001</v>
      </c>
      <c r="F23" s="20">
        <f t="shared" si="0"/>
        <v>101.0801828366771</v>
      </c>
      <c r="G23" s="20">
        <f t="shared" si="1"/>
        <v>93.343023724261414</v>
      </c>
      <c r="H23" s="21">
        <f t="shared" si="2"/>
        <v>93.343023724261414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20359192.550000001</v>
      </c>
      <c r="E24" s="16">
        <v>20383411.41</v>
      </c>
      <c r="F24" s="20">
        <f t="shared" si="0"/>
        <v>99.88118348046433</v>
      </c>
      <c r="G24" s="20">
        <f t="shared" si="1"/>
        <v>91.133359668755602</v>
      </c>
      <c r="H24" s="21">
        <f t="shared" si="2"/>
        <v>91.133359668755602</v>
      </c>
    </row>
    <row r="25" spans="1:8" ht="15" customHeight="1" outlineLevel="3">
      <c r="A25" s="9" t="s">
        <v>22</v>
      </c>
      <c r="B25" s="25"/>
      <c r="C25" s="25"/>
      <c r="D25" s="16">
        <v>493638.95</v>
      </c>
      <c r="E25" s="16">
        <v>246578.48</v>
      </c>
      <c r="F25" s="20">
        <f t="shared" si="0"/>
        <v>200.19547123495934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24178510.68</v>
      </c>
      <c r="E26" s="16">
        <v>10366677.34</v>
      </c>
      <c r="F26" s="20">
        <f t="shared" si="0"/>
        <v>233.23298186109071</v>
      </c>
      <c r="G26" s="20">
        <f t="shared" si="1"/>
        <v>240.17101348676087</v>
      </c>
      <c r="H26" s="21">
        <f t="shared" si="2"/>
        <v>240.17101348676087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24178510.68</v>
      </c>
      <c r="E27" s="16">
        <v>10366677.34</v>
      </c>
      <c r="F27" s="20">
        <f t="shared" si="0"/>
        <v>233.23298186109071</v>
      </c>
      <c r="G27" s="20">
        <f t="shared" si="1"/>
        <v>240.17101348676087</v>
      </c>
      <c r="H27" s="21">
        <f t="shared" si="2"/>
        <v>240.17101348676087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2387759.4700000002</v>
      </c>
      <c r="E28" s="16">
        <v>1880223.09</v>
      </c>
      <c r="F28" s="20">
        <f t="shared" si="0"/>
        <v>126.99341278699008</v>
      </c>
      <c r="G28" s="20">
        <f t="shared" si="1"/>
        <v>113.70283190476191</v>
      </c>
      <c r="H28" s="21">
        <f t="shared" si="2"/>
        <v>113.70283190476191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301559.37</v>
      </c>
      <c r="E29" s="25">
        <f>E30+E31+E32</f>
        <v>432992.73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-200</v>
      </c>
      <c r="E30" s="16">
        <v>-4679.8900000000003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209321.68</v>
      </c>
      <c r="E31" s="16">
        <v>365476.17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72196.45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1955182621.3399999</v>
      </c>
      <c r="D33" s="26">
        <f>D34+D40+D41+D39</f>
        <v>1635310780.1800001</v>
      </c>
      <c r="E33" s="26">
        <f>E34+E39+E40+E41</f>
        <v>1574775554.5899999</v>
      </c>
      <c r="F33" s="24">
        <f t="shared" si="0"/>
        <v>103.84405418369356</v>
      </c>
      <c r="G33" s="24">
        <f t="shared" si="1"/>
        <v>91.168652288908575</v>
      </c>
      <c r="H33" s="21">
        <f t="shared" si="2"/>
        <v>83.639797240997709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1955182621.3399999</v>
      </c>
      <c r="D34" s="26">
        <f>D35+D36+D37+D38</f>
        <v>1636978706.73</v>
      </c>
      <c r="E34" s="26">
        <f>E35+E36+E37+E38</f>
        <v>1576772131.53</v>
      </c>
      <c r="F34" s="24">
        <f t="shared" si="0"/>
        <v>103.81834343695428</v>
      </c>
      <c r="G34" s="24">
        <f t="shared" si="1"/>
        <v>91.261639271886594</v>
      </c>
      <c r="H34" s="21">
        <f t="shared" si="2"/>
        <v>83.725105208232861</v>
      </c>
    </row>
    <row r="35" spans="1:8">
      <c r="A35" s="12" t="s">
        <v>31</v>
      </c>
      <c r="B35" s="28"/>
      <c r="C35" s="29">
        <v>4424428</v>
      </c>
      <c r="D35" s="29">
        <v>4017482.3</v>
      </c>
      <c r="E35" s="29">
        <v>3791669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389498740.31</v>
      </c>
      <c r="D36" s="29">
        <v>255346746.93000001</v>
      </c>
      <c r="E36" s="29">
        <v>223625238.22999999</v>
      </c>
      <c r="F36" s="20">
        <f t="shared" si="0"/>
        <v>114.18512013718873</v>
      </c>
      <c r="G36" s="20">
        <f t="shared" si="1"/>
        <v>72.268792969889361</v>
      </c>
      <c r="H36" s="21">
        <f t="shared" si="2"/>
        <v>65.557785046177784</v>
      </c>
    </row>
    <row r="37" spans="1:8">
      <c r="A37" s="12" t="s">
        <v>33</v>
      </c>
      <c r="B37" s="28">
        <v>1252074088.5</v>
      </c>
      <c r="C37" s="29">
        <v>1350368049.5599999</v>
      </c>
      <c r="D37" s="29">
        <v>1187467526.6400001</v>
      </c>
      <c r="E37" s="29">
        <v>1177084128.5899999</v>
      </c>
      <c r="F37" s="20">
        <f t="shared" si="0"/>
        <v>100.88212879587783</v>
      </c>
      <c r="G37" s="20">
        <f t="shared" si="1"/>
        <v>94.840036827421343</v>
      </c>
      <c r="H37" s="21">
        <f t="shared" si="2"/>
        <v>87.936583439375738</v>
      </c>
    </row>
    <row r="38" spans="1:8">
      <c r="A38" s="12" t="s">
        <v>34</v>
      </c>
      <c r="B38" s="28">
        <v>188317185.08000001</v>
      </c>
      <c r="C38" s="29">
        <v>210891403.47</v>
      </c>
      <c r="D38" s="29">
        <v>190146950.86000001</v>
      </c>
      <c r="E38" s="29">
        <v>172271095.71000001</v>
      </c>
      <c r="F38" s="20">
        <f t="shared" si="0"/>
        <v>110.3765841137344</v>
      </c>
      <c r="G38" s="20">
        <f t="shared" si="1"/>
        <v>100.97164036262684</v>
      </c>
      <c r="H38" s="21">
        <f t="shared" si="2"/>
        <v>90.163443237291105</v>
      </c>
    </row>
    <row r="39" spans="1:8">
      <c r="A39" s="12" t="s">
        <v>56</v>
      </c>
      <c r="B39" s="28"/>
      <c r="C39" s="29"/>
      <c r="D39" s="29">
        <v>0</v>
      </c>
      <c r="E39" s="29">
        <v>-192366.22</v>
      </c>
      <c r="F39" s="20">
        <f t="shared" si="0"/>
        <v>0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-2549968.2400000002</v>
      </c>
      <c r="E41" s="29">
        <v>-1834956.72</v>
      </c>
      <c r="F41" s="20">
        <f t="shared" si="0"/>
        <v>138.96612449802089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-99925975.629999995</v>
      </c>
      <c r="D42" s="44">
        <v>171410743.69999999</v>
      </c>
      <c r="E42" s="44">
        <v>57950962.57</v>
      </c>
      <c r="F42" s="45">
        <f t="shared" si="0"/>
        <v>295.78584392442127</v>
      </c>
      <c r="G42" s="45">
        <f t="shared" si="1"/>
        <v>-406.50447909502691</v>
      </c>
      <c r="H42" s="46">
        <f t="shared" si="2"/>
        <v>-171.53772341907333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63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59</v>
      </c>
      <c r="H2" s="65"/>
    </row>
    <row r="3" spans="1:8" ht="51" customHeight="1">
      <c r="A3" s="64"/>
      <c r="B3" s="58" t="s">
        <v>38</v>
      </c>
      <c r="C3" s="57" t="s">
        <v>39</v>
      </c>
      <c r="D3" s="66"/>
      <c r="E3" s="68"/>
      <c r="F3" s="64"/>
      <c r="G3" s="5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2543201616.8899999</v>
      </c>
      <c r="D4" s="18">
        <f>D5+D33</f>
        <v>1786749929.5900004</v>
      </c>
      <c r="E4" s="19">
        <f>E5+E33</f>
        <v>1695248316.2000003</v>
      </c>
      <c r="F4" s="20">
        <f>D4/E4*100</f>
        <v>105.39753453907605</v>
      </c>
      <c r="G4" s="20">
        <f>D4/B4*100</f>
        <v>74.221989451388453</v>
      </c>
      <c r="H4" s="21">
        <f>D4/C4*100</f>
        <v>70.255929287075546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551924362.41000009</v>
      </c>
      <c r="E5" s="23">
        <f>E6+E20</f>
        <v>433170793.39000005</v>
      </c>
      <c r="F5" s="24">
        <f t="shared" ref="F5:F42" si="0">D5/E5*100</f>
        <v>127.41495290821274</v>
      </c>
      <c r="G5" s="24">
        <f t="shared" ref="G5:G42" si="1">D5/B5*100</f>
        <v>89.95077521734423</v>
      </c>
      <c r="H5" s="21">
        <f t="shared" ref="H5:H42" si="2">D5/C5*100</f>
        <v>82.115586629340001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505268489.13000011</v>
      </c>
      <c r="E6" s="23">
        <f>E7+E10+E11+E17+E18+E19</f>
        <v>396362968.54000002</v>
      </c>
      <c r="F6" s="24">
        <f t="shared" si="0"/>
        <v>127.47620974561593</v>
      </c>
      <c r="G6" s="24">
        <f t="shared" si="1"/>
        <v>89.444925682156168</v>
      </c>
      <c r="H6" s="21">
        <f t="shared" si="2"/>
        <v>81.057493689617729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332257361.28000003</v>
      </c>
      <c r="E7" s="16">
        <f>E8+E9</f>
        <v>270963464.90999997</v>
      </c>
      <c r="F7" s="20">
        <f t="shared" si="0"/>
        <v>122.6207235688984</v>
      </c>
      <c r="G7" s="20">
        <f t="shared" si="1"/>
        <v>85.013525545427854</v>
      </c>
      <c r="H7" s="21">
        <f t="shared" si="2"/>
        <v>76.235747556329031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7958209.1600000001</v>
      </c>
      <c r="E8" s="16">
        <v>7804417.8399999999</v>
      </c>
      <c r="F8" s="20">
        <f t="shared" si="0"/>
        <v>101.97056748053357</v>
      </c>
      <c r="G8" s="20">
        <f t="shared" si="1"/>
        <v>86.081270568561692</v>
      </c>
      <c r="H8" s="21">
        <f t="shared" si="2"/>
        <v>86.081270568561692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324299152.12</v>
      </c>
      <c r="E9" s="16">
        <v>263159047.06999999</v>
      </c>
      <c r="F9" s="20">
        <f t="shared" si="0"/>
        <v>123.23313818420114</v>
      </c>
      <c r="G9" s="20">
        <f t="shared" si="1"/>
        <v>84.987656269332263</v>
      </c>
      <c r="H9" s="21">
        <f t="shared" si="2"/>
        <v>76.022373759560338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26787119.539999999</v>
      </c>
      <c r="E10" s="16">
        <v>27747275.870000001</v>
      </c>
      <c r="F10" s="20">
        <f t="shared" si="0"/>
        <v>96.539637496313247</v>
      </c>
      <c r="G10" s="20">
        <f t="shared" si="1"/>
        <v>71.504825848957282</v>
      </c>
      <c r="H10" s="21">
        <f>D10/C10*100</f>
        <v>71.504825848957282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122023293.34</v>
      </c>
      <c r="E11" s="16">
        <f>E12+E13+E14+E15+E16</f>
        <v>71610279.420000002</v>
      </c>
      <c r="F11" s="20">
        <f t="shared" si="0"/>
        <v>170.39913030407777</v>
      </c>
      <c r="G11" s="20">
        <f t="shared" si="1"/>
        <v>118.70632776896892</v>
      </c>
      <c r="H11" s="21">
        <f t="shared" si="2"/>
        <v>104.96928810733385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106829659.63</v>
      </c>
      <c r="E12" s="16">
        <v>63085924.549999997</v>
      </c>
      <c r="F12" s="20">
        <f t="shared" si="0"/>
        <v>169.33992866400814</v>
      </c>
      <c r="G12" s="20">
        <f t="shared" si="1"/>
        <v>119.29669008039825</v>
      </c>
      <c r="H12" s="21">
        <f t="shared" si="2"/>
        <v>103.71614372638514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162727.67999999999</v>
      </c>
      <c r="E13" s="16">
        <v>-220017.33</v>
      </c>
      <c r="F13" s="20">
        <f t="shared" si="0"/>
        <v>-73.961301139323893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324867.75</v>
      </c>
      <c r="F14" s="20">
        <f t="shared" si="0"/>
        <v>718.18702225751872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12697748.01</v>
      </c>
      <c r="E15" s="16">
        <v>8419504.4499999993</v>
      </c>
      <c r="F15" s="20">
        <f t="shared" si="0"/>
        <v>150.81348415939135</v>
      </c>
      <c r="G15" s="20">
        <f t="shared" si="1"/>
        <v>97.842800147298789</v>
      </c>
      <c r="H15" s="21">
        <f t="shared" si="2"/>
        <v>97.842800147298789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14880743.99</v>
      </c>
      <c r="E17" s="16">
        <v>18603425.789999999</v>
      </c>
      <c r="F17" s="20">
        <f t="shared" si="0"/>
        <v>79.989267342356513</v>
      </c>
      <c r="G17" s="20">
        <f t="shared" si="1"/>
        <v>62.542997169482462</v>
      </c>
      <c r="H17" s="21">
        <f t="shared" si="2"/>
        <v>62.542997169482462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9319970.9800000004</v>
      </c>
      <c r="E18" s="16">
        <v>7438522.5499999998</v>
      </c>
      <c r="F18" s="20">
        <f t="shared" si="0"/>
        <v>125.29330814490845</v>
      </c>
      <c r="G18" s="20">
        <f t="shared" si="1"/>
        <v>93.055222955317291</v>
      </c>
      <c r="H18" s="21">
        <f t="shared" si="2"/>
        <v>93.055222955317291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46655873.280000001</v>
      </c>
      <c r="E20" s="18">
        <f>E21+E22+E23+E26+E28+E29</f>
        <v>36807824.850000009</v>
      </c>
      <c r="F20" s="24">
        <f t="shared" si="0"/>
        <v>126.75531213847316</v>
      </c>
      <c r="G20" s="24">
        <f t="shared" si="1"/>
        <v>95.819380470140274</v>
      </c>
      <c r="H20" s="21">
        <f t="shared" si="2"/>
        <v>95.635201288796083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9193818.1699999999</v>
      </c>
      <c r="E21" s="16">
        <v>8880833</v>
      </c>
      <c r="F21" s="20">
        <f t="shared" si="0"/>
        <v>103.52427717084647</v>
      </c>
      <c r="G21" s="20">
        <f t="shared" si="1"/>
        <v>79.70869398766385</v>
      </c>
      <c r="H21" s="21">
        <f t="shared" si="2"/>
        <v>79.70869398766385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1078243.48</v>
      </c>
      <c r="E22" s="16">
        <v>1969546.55</v>
      </c>
      <c r="F22" s="20">
        <f t="shared" si="0"/>
        <v>54.745772827760788</v>
      </c>
      <c r="G22" s="20">
        <f t="shared" si="1"/>
        <v>40.68843320754717</v>
      </c>
      <c r="H22" s="21">
        <f t="shared" si="2"/>
        <v>40.68843320754717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16834565.190000001</v>
      </c>
      <c r="E23" s="16">
        <f>E24+E25</f>
        <v>16410171.710000001</v>
      </c>
      <c r="F23" s="20">
        <f t="shared" si="0"/>
        <v>102.58616111701858</v>
      </c>
      <c r="G23" s="20">
        <f t="shared" si="1"/>
        <v>75.35615572963296</v>
      </c>
      <c r="H23" s="21">
        <f t="shared" si="2"/>
        <v>75.35615572963296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16389326.24</v>
      </c>
      <c r="E24" s="16">
        <v>16170557.630000001</v>
      </c>
      <c r="F24" s="20">
        <f t="shared" si="0"/>
        <v>101.35288228770871</v>
      </c>
      <c r="G24" s="20">
        <f t="shared" si="1"/>
        <v>73.36314341987466</v>
      </c>
      <c r="H24" s="21">
        <f t="shared" si="2"/>
        <v>73.36314341987466</v>
      </c>
    </row>
    <row r="25" spans="1:8" ht="15" customHeight="1" outlineLevel="3">
      <c r="A25" s="9" t="s">
        <v>22</v>
      </c>
      <c r="B25" s="25"/>
      <c r="C25" s="25"/>
      <c r="D25" s="16">
        <v>445238.95</v>
      </c>
      <c r="E25" s="16">
        <v>239614.07999999999</v>
      </c>
      <c r="F25" s="20">
        <f t="shared" si="0"/>
        <v>185.81501971837383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17371291.960000001</v>
      </c>
      <c r="E26" s="16">
        <v>7883066.9699999997</v>
      </c>
      <c r="F26" s="20">
        <f t="shared" si="0"/>
        <v>220.36210051378015</v>
      </c>
      <c r="G26" s="20">
        <f t="shared" si="1"/>
        <v>172.55325817312172</v>
      </c>
      <c r="H26" s="21">
        <f t="shared" si="2"/>
        <v>172.55325817312172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17371291.960000001</v>
      </c>
      <c r="E27" s="16">
        <v>7883066.9699999997</v>
      </c>
      <c r="F27" s="20">
        <f t="shared" si="0"/>
        <v>220.36210051378015</v>
      </c>
      <c r="G27" s="20">
        <f t="shared" si="1"/>
        <v>172.55325817312172</v>
      </c>
      <c r="H27" s="21">
        <f t="shared" si="2"/>
        <v>172.55325817312172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1891594.65</v>
      </c>
      <c r="E28" s="16">
        <v>1556304.24</v>
      </c>
      <c r="F28" s="20">
        <f t="shared" si="0"/>
        <v>121.5440144274104</v>
      </c>
      <c r="G28" s="20">
        <f t="shared" si="1"/>
        <v>90.07593571428572</v>
      </c>
      <c r="H28" s="21">
        <f t="shared" si="2"/>
        <v>90.07593571428572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286359.83</v>
      </c>
      <c r="E29" s="25">
        <f>E30+E31+E32</f>
        <v>107902.38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13986.39</v>
      </c>
      <c r="E30" s="16">
        <v>-6307.19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179935.75</v>
      </c>
      <c r="E31" s="16">
        <v>40172.269999999997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74037.3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1871070557.4100001</v>
      </c>
      <c r="D33" s="26">
        <f>D34+D40+D41+D39</f>
        <v>1234825567.1800003</v>
      </c>
      <c r="E33" s="26">
        <f>E34+E39+E40+E41</f>
        <v>1262077522.8100002</v>
      </c>
      <c r="F33" s="24">
        <f t="shared" si="0"/>
        <v>97.840706681050477</v>
      </c>
      <c r="G33" s="24">
        <f t="shared" si="1"/>
        <v>68.841582979900778</v>
      </c>
      <c r="H33" s="21">
        <f t="shared" si="2"/>
        <v>65.995670889572878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1871070557.4100001</v>
      </c>
      <c r="D34" s="26">
        <f>D35+D36+D37+D38</f>
        <v>1234184464.0900002</v>
      </c>
      <c r="E34" s="26">
        <f>E35+E36+E37+E38</f>
        <v>1263881733.5300002</v>
      </c>
      <c r="F34" s="24">
        <f t="shared" si="0"/>
        <v>97.650312631937794</v>
      </c>
      <c r="G34" s="24">
        <f t="shared" si="1"/>
        <v>68.805841452723215</v>
      </c>
      <c r="H34" s="21">
        <f t="shared" si="2"/>
        <v>65.961406917673941</v>
      </c>
    </row>
    <row r="35" spans="1:8">
      <c r="A35" s="12" t="s">
        <v>31</v>
      </c>
      <c r="B35" s="28"/>
      <c r="C35" s="29">
        <v>2460780</v>
      </c>
      <c r="D35" s="29">
        <v>1731660</v>
      </c>
      <c r="E35" s="29">
        <v>1458240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385499701.73000002</v>
      </c>
      <c r="D36" s="29">
        <v>187350026.81</v>
      </c>
      <c r="E36" s="29">
        <v>185480687.06</v>
      </c>
      <c r="F36" s="20">
        <f t="shared" si="0"/>
        <v>101.00783525208492</v>
      </c>
      <c r="G36" s="20">
        <f t="shared" si="1"/>
        <v>53.024213009248967</v>
      </c>
      <c r="H36" s="21">
        <f t="shared" si="2"/>
        <v>48.599266346830539</v>
      </c>
    </row>
    <row r="37" spans="1:8">
      <c r="A37" s="12" t="s">
        <v>33</v>
      </c>
      <c r="B37" s="28">
        <v>1252074088.5</v>
      </c>
      <c r="C37" s="29">
        <v>1272151062.1800001</v>
      </c>
      <c r="D37" s="29">
        <v>917418965.63</v>
      </c>
      <c r="E37" s="29">
        <v>962837666.08000004</v>
      </c>
      <c r="F37" s="20">
        <f t="shared" si="0"/>
        <v>95.282828866166696</v>
      </c>
      <c r="G37" s="20">
        <f t="shared" si="1"/>
        <v>73.271939261124643</v>
      </c>
      <c r="H37" s="21">
        <f t="shared" si="2"/>
        <v>72.115568103828849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127683811.65000001</v>
      </c>
      <c r="E38" s="29">
        <v>114105140.39</v>
      </c>
      <c r="F38" s="20">
        <f t="shared" si="0"/>
        <v>111.90013983032618</v>
      </c>
      <c r="G38" s="20">
        <f t="shared" si="1"/>
        <v>67.802527738378188</v>
      </c>
      <c r="H38" s="21">
        <f t="shared" si="2"/>
        <v>60.52541179995611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-99925973.629999995</v>
      </c>
      <c r="D42" s="44">
        <v>93945926.519999996</v>
      </c>
      <c r="E42" s="44">
        <v>9326862.3499999996</v>
      </c>
      <c r="F42" s="45">
        <f t="shared" si="0"/>
        <v>1007.2618528566576</v>
      </c>
      <c r="G42" s="45">
        <f t="shared" si="1"/>
        <v>-222.79490245926908</v>
      </c>
      <c r="H42" s="46">
        <f t="shared" si="2"/>
        <v>-94.015522798764451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62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59</v>
      </c>
      <c r="H2" s="65"/>
    </row>
    <row r="3" spans="1:8" ht="51" customHeight="1">
      <c r="A3" s="64"/>
      <c r="B3" s="56" t="s">
        <v>38</v>
      </c>
      <c r="C3" s="55" t="s">
        <v>39</v>
      </c>
      <c r="D3" s="66"/>
      <c r="E3" s="68"/>
      <c r="F3" s="64"/>
      <c r="G3" s="55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2556804610.8299999</v>
      </c>
      <c r="D4" s="18">
        <f>D5+D33</f>
        <v>1590798070.8600004</v>
      </c>
      <c r="E4" s="19">
        <f>E5+E33</f>
        <v>1545772406.1499999</v>
      </c>
      <c r="F4" s="20">
        <f>D4/E4*100</f>
        <v>102.91282626930469</v>
      </c>
      <c r="G4" s="20">
        <f>D4/B4*100</f>
        <v>66.082105659717982</v>
      </c>
      <c r="H4" s="21">
        <f>D4/C4*100</f>
        <v>62.218210344340285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658678659.4799999</v>
      </c>
      <c r="D5" s="18">
        <f>D6+D20</f>
        <v>500903108.71999997</v>
      </c>
      <c r="E5" s="23">
        <f>E6+E20</f>
        <v>387293331.36999995</v>
      </c>
      <c r="F5" s="24">
        <f t="shared" ref="F5:F42" si="0">D5/E5*100</f>
        <v>129.33429732655611</v>
      </c>
      <c r="G5" s="24">
        <f t="shared" ref="G5:G42" si="1">D5/B5*100</f>
        <v>81.635502990663582</v>
      </c>
      <c r="H5" s="21">
        <f t="shared" ref="H5:H42" si="2">D5/C5*100</f>
        <v>76.046658186169665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609893408.17999995</v>
      </c>
      <c r="D6" s="18">
        <f>D7+D10+D11+D17+D18+D19</f>
        <v>465393630.29999995</v>
      </c>
      <c r="E6" s="23">
        <f>E7+E10+E11+E17+E18+E19</f>
        <v>354632103.69999993</v>
      </c>
      <c r="F6" s="24">
        <f t="shared" si="0"/>
        <v>131.23279743835556</v>
      </c>
      <c r="G6" s="24">
        <f t="shared" si="1"/>
        <v>82.386096838946457</v>
      </c>
      <c r="H6" s="21">
        <f t="shared" si="2"/>
        <v>76.307371756778636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296661016.87</v>
      </c>
      <c r="E7" s="16">
        <f>E8+E9</f>
        <v>234788110.25999999</v>
      </c>
      <c r="F7" s="20">
        <f t="shared" si="0"/>
        <v>126.35265752660266</v>
      </c>
      <c r="G7" s="20">
        <f t="shared" si="1"/>
        <v>75.905613765338899</v>
      </c>
      <c r="H7" s="21">
        <f t="shared" si="2"/>
        <v>68.068241753253673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7157736.5199999996</v>
      </c>
      <c r="E8" s="16">
        <v>6994292.4500000002</v>
      </c>
      <c r="F8" s="20">
        <f t="shared" si="0"/>
        <v>102.336820645811</v>
      </c>
      <c r="G8" s="20">
        <f t="shared" si="1"/>
        <v>77.422827378489657</v>
      </c>
      <c r="H8" s="21">
        <f t="shared" si="2"/>
        <v>77.422827378489657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289503280.35000002</v>
      </c>
      <c r="E9" s="16">
        <v>227793817.81</v>
      </c>
      <c r="F9" s="20">
        <f t="shared" si="0"/>
        <v>127.09005149185879</v>
      </c>
      <c r="G9" s="20">
        <f t="shared" si="1"/>
        <v>75.868854785428695</v>
      </c>
      <c r="H9" s="21">
        <f t="shared" si="2"/>
        <v>67.865507632417803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26465827.27</v>
      </c>
      <c r="E10" s="16">
        <v>24518333.059999999</v>
      </c>
      <c r="F10" s="20">
        <f t="shared" si="0"/>
        <v>107.94301229710108</v>
      </c>
      <c r="G10" s="20">
        <f t="shared" si="1"/>
        <v>70.647176791967041</v>
      </c>
      <c r="H10" s="21">
        <f>D10/C10*100</f>
        <v>70.647176791967041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119595277.3</v>
      </c>
      <c r="E11" s="16">
        <f>E12+E13+E14+E15+E16</f>
        <v>69762776.090000004</v>
      </c>
      <c r="F11" s="20">
        <f t="shared" si="0"/>
        <v>171.43136211453478</v>
      </c>
      <c r="G11" s="20">
        <f t="shared" si="1"/>
        <v>116.34431261609586</v>
      </c>
      <c r="H11" s="21">
        <f t="shared" si="2"/>
        <v>116.34431261609586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104915025.81</v>
      </c>
      <c r="E12" s="16">
        <v>61620575.640000001</v>
      </c>
      <c r="F12" s="20">
        <f t="shared" si="0"/>
        <v>170.25973016372816</v>
      </c>
      <c r="G12" s="20">
        <f t="shared" si="1"/>
        <v>117.15861832922845</v>
      </c>
      <c r="H12" s="21">
        <f t="shared" si="2"/>
        <v>117.15861832922845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157322.14000000001</v>
      </c>
      <c r="E13" s="16">
        <v>-242304.82</v>
      </c>
      <c r="F13" s="20">
        <f t="shared" si="0"/>
        <v>-64.927367107265965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301722.95</v>
      </c>
      <c r="F14" s="20">
        <f t="shared" si="0"/>
        <v>773.27827399274736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12189771.33</v>
      </c>
      <c r="E15" s="16">
        <v>8082782.3200000003</v>
      </c>
      <c r="F15" s="20">
        <f t="shared" si="0"/>
        <v>150.81157511612906</v>
      </c>
      <c r="G15" s="20">
        <f t="shared" si="1"/>
        <v>93.928573723716752</v>
      </c>
      <c r="H15" s="21">
        <f t="shared" si="2"/>
        <v>93.928573723716752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14842157.4</v>
      </c>
      <c r="E17" s="16">
        <v>18789531.02</v>
      </c>
      <c r="F17" s="20">
        <f t="shared" si="0"/>
        <v>78.991633075895678</v>
      </c>
      <c r="G17" s="20">
        <f t="shared" si="1"/>
        <v>62.38081972789945</v>
      </c>
      <c r="H17" s="21">
        <f t="shared" si="2"/>
        <v>62.38081972789945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7829351.46</v>
      </c>
      <c r="E18" s="16">
        <v>6773353.2699999996</v>
      </c>
      <c r="F18" s="20">
        <f t="shared" si="0"/>
        <v>115.59047856956086</v>
      </c>
      <c r="G18" s="20">
        <f t="shared" si="1"/>
        <v>78.17213672330972</v>
      </c>
      <c r="H18" s="21">
        <f t="shared" si="2"/>
        <v>78.17213672330972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35509478.420000002</v>
      </c>
      <c r="E20" s="18">
        <f>E21+E22+E23+E26+E28+E29</f>
        <v>32661227.669999998</v>
      </c>
      <c r="F20" s="24">
        <f t="shared" si="0"/>
        <v>108.7205869258129</v>
      </c>
      <c r="G20" s="24">
        <f t="shared" si="1"/>
        <v>72.92750052287127</v>
      </c>
      <c r="H20" s="21">
        <f t="shared" si="2"/>
        <v>72.787322958813988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8289452.2599999998</v>
      </c>
      <c r="E21" s="16">
        <v>7850898.0199999996</v>
      </c>
      <c r="F21" s="20">
        <f t="shared" si="0"/>
        <v>105.58603918790936</v>
      </c>
      <c r="G21" s="20">
        <f t="shared" si="1"/>
        <v>71.86800971045183</v>
      </c>
      <c r="H21" s="21">
        <f t="shared" si="2"/>
        <v>71.86800971045183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1078243.32</v>
      </c>
      <c r="E22" s="16">
        <v>1969460.52</v>
      </c>
      <c r="F22" s="20">
        <f t="shared" si="0"/>
        <v>54.748156109267931</v>
      </c>
      <c r="G22" s="20">
        <f t="shared" si="1"/>
        <v>40.688427169811327</v>
      </c>
      <c r="H22" s="21">
        <f t="shared" si="2"/>
        <v>40.688427169811327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15269368.729999999</v>
      </c>
      <c r="E23" s="16">
        <f>E24+E25</f>
        <v>14860138.140000001</v>
      </c>
      <c r="F23" s="20">
        <f t="shared" si="0"/>
        <v>102.75388146559987</v>
      </c>
      <c r="G23" s="20">
        <f t="shared" si="1"/>
        <v>68.349904789615039</v>
      </c>
      <c r="H23" s="21">
        <f t="shared" si="2"/>
        <v>68.349904789615039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14839129.779999999</v>
      </c>
      <c r="E24" s="16">
        <v>14637424.060000001</v>
      </c>
      <c r="F24" s="20">
        <f t="shared" si="0"/>
        <v>101.37801377601134</v>
      </c>
      <c r="G24" s="20">
        <f t="shared" si="1"/>
        <v>66.424036615935535</v>
      </c>
      <c r="H24" s="21">
        <f t="shared" si="2"/>
        <v>66.424036615935535</v>
      </c>
    </row>
    <row r="25" spans="1:8" ht="15" customHeight="1" outlineLevel="3">
      <c r="A25" s="9" t="s">
        <v>22</v>
      </c>
      <c r="B25" s="25"/>
      <c r="C25" s="25"/>
      <c r="D25" s="16">
        <v>430238.95</v>
      </c>
      <c r="E25" s="16">
        <v>222714.08</v>
      </c>
      <c r="F25" s="20">
        <f t="shared" si="0"/>
        <v>193.17995072426496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8846002.5</v>
      </c>
      <c r="E26" s="16">
        <v>6587725.25</v>
      </c>
      <c r="F26" s="20">
        <f t="shared" si="0"/>
        <v>134.28007641939834</v>
      </c>
      <c r="G26" s="20">
        <f t="shared" si="1"/>
        <v>87.869489310142256</v>
      </c>
      <c r="H26" s="21">
        <f t="shared" si="2"/>
        <v>87.869489310142256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8846002.5</v>
      </c>
      <c r="E27" s="16">
        <v>6587725.25</v>
      </c>
      <c r="F27" s="20">
        <f t="shared" si="0"/>
        <v>134.28007641939834</v>
      </c>
      <c r="G27" s="20">
        <f t="shared" si="1"/>
        <v>87.869489310142256</v>
      </c>
      <c r="H27" s="21">
        <f t="shared" si="2"/>
        <v>87.869489310142256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1821899.98</v>
      </c>
      <c r="E28" s="16">
        <v>1300072.04</v>
      </c>
      <c r="F28" s="20">
        <f t="shared" si="0"/>
        <v>140.13838648510585</v>
      </c>
      <c r="G28" s="20">
        <f t="shared" si="1"/>
        <v>86.757141904761909</v>
      </c>
      <c r="H28" s="21">
        <f t="shared" si="2"/>
        <v>86.757141904761909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204511.63</v>
      </c>
      <c r="E29" s="25">
        <f>E30+E31+E32</f>
        <v>92933.7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-7299.19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159800.98000000001</v>
      </c>
      <c r="E31" s="16">
        <v>31184.36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46210.65</v>
      </c>
      <c r="E32" s="16">
        <v>69048.53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1898125951.3500001</v>
      </c>
      <c r="D33" s="26">
        <f>D34+D40+D41+D39</f>
        <v>1089894962.1400003</v>
      </c>
      <c r="E33" s="26">
        <f>E34+E39+E40+E41</f>
        <v>1158479074.78</v>
      </c>
      <c r="F33" s="24">
        <f t="shared" si="0"/>
        <v>94.079814289867599</v>
      </c>
      <c r="G33" s="24">
        <f t="shared" si="1"/>
        <v>60.761694987320844</v>
      </c>
      <c r="H33" s="21">
        <f t="shared" si="2"/>
        <v>57.41952800154472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1898125951.3500001</v>
      </c>
      <c r="D34" s="26">
        <f>D35+D36+D37+D38</f>
        <v>1089253859.0500002</v>
      </c>
      <c r="E34" s="26">
        <f>E35+E36+E37+E38</f>
        <v>1160283285.5</v>
      </c>
      <c r="F34" s="24">
        <f t="shared" si="0"/>
        <v>93.878268579953627</v>
      </c>
      <c r="G34" s="24">
        <f t="shared" si="1"/>
        <v>60.72595346014328</v>
      </c>
      <c r="H34" s="21">
        <f t="shared" si="2"/>
        <v>57.38575241939516</v>
      </c>
    </row>
    <row r="35" spans="1:8">
      <c r="A35" s="12" t="s">
        <v>31</v>
      </c>
      <c r="B35" s="28"/>
      <c r="C35" s="29">
        <v>2460780</v>
      </c>
      <c r="D35" s="29">
        <v>1549380</v>
      </c>
      <c r="E35" s="29">
        <v>1275960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385555095.67000002</v>
      </c>
      <c r="D36" s="29">
        <v>139994695.18000001</v>
      </c>
      <c r="E36" s="29">
        <v>175287098.03999999</v>
      </c>
      <c r="F36" s="20">
        <f t="shared" si="0"/>
        <v>79.865943783297524</v>
      </c>
      <c r="G36" s="20">
        <f t="shared" si="1"/>
        <v>39.621603817101693</v>
      </c>
      <c r="H36" s="21">
        <f t="shared" si="2"/>
        <v>36.309906613145294</v>
      </c>
    </row>
    <row r="37" spans="1:8">
      <c r="A37" s="12" t="s">
        <v>33</v>
      </c>
      <c r="B37" s="28">
        <v>1252074088.5</v>
      </c>
      <c r="C37" s="29">
        <v>1299151062.1800001</v>
      </c>
      <c r="D37" s="29">
        <v>850296651.19000006</v>
      </c>
      <c r="E37" s="29">
        <v>882977082.89999998</v>
      </c>
      <c r="F37" s="20">
        <f t="shared" si="0"/>
        <v>96.298835797338455</v>
      </c>
      <c r="G37" s="20">
        <f t="shared" si="1"/>
        <v>67.911049274142059</v>
      </c>
      <c r="H37" s="21">
        <f t="shared" si="2"/>
        <v>65.450175575670627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97413132.680000007</v>
      </c>
      <c r="E38" s="29">
        <v>100743144.56</v>
      </c>
      <c r="F38" s="20">
        <f t="shared" si="0"/>
        <v>96.69455237421468</v>
      </c>
      <c r="G38" s="20">
        <f t="shared" si="1"/>
        <v>51.728222593502252</v>
      </c>
      <c r="H38" s="21">
        <f t="shared" si="2"/>
        <v>46.17633115733166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155676887.97999999</v>
      </c>
      <c r="E42" s="44">
        <v>31422355.260000002</v>
      </c>
      <c r="F42" s="45">
        <f t="shared" si="0"/>
        <v>495.43354306789792</v>
      </c>
      <c r="G42" s="45">
        <f t="shared" si="1"/>
        <v>-369.19128223492305</v>
      </c>
      <c r="H42" s="46">
        <f t="shared" si="2"/>
        <v>-173.11671110788507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61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59</v>
      </c>
      <c r="H2" s="65"/>
    </row>
    <row r="3" spans="1:8" ht="51" customHeight="1">
      <c r="A3" s="64"/>
      <c r="B3" s="54" t="s">
        <v>38</v>
      </c>
      <c r="C3" s="53" t="s">
        <v>39</v>
      </c>
      <c r="D3" s="66"/>
      <c r="E3" s="68"/>
      <c r="F3" s="64"/>
      <c r="G3" s="5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2507170736.1400003</v>
      </c>
      <c r="D4" s="18">
        <f>D5+D33</f>
        <v>1404033739.1900001</v>
      </c>
      <c r="E4" s="19">
        <f>E5+E33</f>
        <v>1411173532.6200001</v>
      </c>
      <c r="F4" s="20">
        <f>D4/E4*100</f>
        <v>99.494052767787934</v>
      </c>
      <c r="G4" s="20">
        <f>D4/B4*100</f>
        <v>58.323873785441506</v>
      </c>
      <c r="H4" s="21">
        <f>D4/C4*100</f>
        <v>56.000723004274846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441123896.59000003</v>
      </c>
      <c r="E5" s="23">
        <f>E6+E20</f>
        <v>342015564.21999997</v>
      </c>
      <c r="F5" s="24">
        <f t="shared" ref="F5:F42" si="0">D5/E5*100</f>
        <v>128.97772579327679</v>
      </c>
      <c r="G5" s="24">
        <f t="shared" ref="G5:G42" si="1">D5/B5*100</f>
        <v>71.892888170227209</v>
      </c>
      <c r="H5" s="21">
        <f t="shared" ref="H5:H42" si="2">D5/C5*100</f>
        <v>71.881902649798164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410311786.91000003</v>
      </c>
      <c r="E6" s="23">
        <f>E7+E10+E11+E17+E18+E19</f>
        <v>312877465.41999996</v>
      </c>
      <c r="F6" s="24">
        <f t="shared" si="0"/>
        <v>131.14136755077786</v>
      </c>
      <c r="G6" s="24">
        <f t="shared" si="1"/>
        <v>72.635258434323333</v>
      </c>
      <c r="H6" s="21">
        <f t="shared" si="2"/>
        <v>72.635258434323333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255852515.16999999</v>
      </c>
      <c r="E7" s="16">
        <f>E8+E9</f>
        <v>202234840.58000001</v>
      </c>
      <c r="F7" s="20">
        <f t="shared" si="0"/>
        <v>126.51258034284648</v>
      </c>
      <c r="G7" s="20">
        <f t="shared" si="1"/>
        <v>65.464085582551817</v>
      </c>
      <c r="H7" s="21">
        <f t="shared" si="2"/>
        <v>65.464085582551817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6196498.6600000001</v>
      </c>
      <c r="E8" s="16">
        <v>6275804.2199999997</v>
      </c>
      <c r="F8" s="20">
        <f t="shared" si="0"/>
        <v>98.736328329885353</v>
      </c>
      <c r="G8" s="20">
        <f t="shared" si="1"/>
        <v>67.025440900725215</v>
      </c>
      <c r="H8" s="21">
        <f t="shared" si="2"/>
        <v>67.025440900725215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249656016.50999999</v>
      </c>
      <c r="E9" s="16">
        <v>195959036.36000001</v>
      </c>
      <c r="F9" s="20">
        <f t="shared" si="0"/>
        <v>127.40214544194444</v>
      </c>
      <c r="G9" s="20">
        <f t="shared" si="1"/>
        <v>65.426257139492819</v>
      </c>
      <c r="H9" s="21">
        <f t="shared" si="2"/>
        <v>65.426257139492819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22867913.02</v>
      </c>
      <c r="E10" s="16">
        <v>21165773.050000001</v>
      </c>
      <c r="F10" s="20">
        <f t="shared" si="0"/>
        <v>108.04194567322925</v>
      </c>
      <c r="G10" s="20">
        <f t="shared" si="1"/>
        <v>61.042999997908808</v>
      </c>
      <c r="H10" s="21">
        <f>D10/C10*100</f>
        <v>61.042999997908808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110841638.78</v>
      </c>
      <c r="E11" s="16">
        <f>E12+E13+E14+E15+E16</f>
        <v>66719376.129999995</v>
      </c>
      <c r="F11" s="20">
        <f t="shared" si="0"/>
        <v>166.13110794685727</v>
      </c>
      <c r="G11" s="20">
        <f t="shared" si="1"/>
        <v>107.82862471025597</v>
      </c>
      <c r="H11" s="21">
        <f t="shared" si="2"/>
        <v>107.82862471025597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96221339.049999997</v>
      </c>
      <c r="E12" s="16">
        <v>58750980</v>
      </c>
      <c r="F12" s="20">
        <f t="shared" si="0"/>
        <v>163.7782706773572</v>
      </c>
      <c r="G12" s="20">
        <f t="shared" si="1"/>
        <v>107.45037757796301</v>
      </c>
      <c r="H12" s="21">
        <f t="shared" si="2"/>
        <v>107.45037757796301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125139.76</v>
      </c>
      <c r="E13" s="16">
        <v>-252182.75</v>
      </c>
      <c r="F13" s="20">
        <f t="shared" si="0"/>
        <v>-49.622648654596716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2333420.52</v>
      </c>
      <c r="E14" s="16">
        <v>299090.8</v>
      </c>
      <c r="F14" s="20">
        <f t="shared" si="0"/>
        <v>780.17127908982832</v>
      </c>
      <c r="G14" s="20">
        <f t="shared" si="1"/>
        <v>873.94026966292131</v>
      </c>
      <c r="H14" s="21">
        <f t="shared" si="2"/>
        <v>873.94026966292131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12161739.449999999</v>
      </c>
      <c r="E15" s="16">
        <v>7921488.0800000001</v>
      </c>
      <c r="F15" s="20">
        <f t="shared" si="0"/>
        <v>153.52846999423875</v>
      </c>
      <c r="G15" s="20">
        <f t="shared" si="1"/>
        <v>93.712573403783395</v>
      </c>
      <c r="H15" s="21">
        <f t="shared" si="2"/>
        <v>93.712573403783395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14523442.869999999</v>
      </c>
      <c r="E17" s="16">
        <v>16922255.149999999</v>
      </c>
      <c r="F17" s="20">
        <f t="shared" si="0"/>
        <v>85.824511811595045</v>
      </c>
      <c r="G17" s="20">
        <f t="shared" si="1"/>
        <v>61.041279046260257</v>
      </c>
      <c r="H17" s="21">
        <f t="shared" si="2"/>
        <v>61.041279046260257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6226277.0700000003</v>
      </c>
      <c r="E18" s="16">
        <v>5835220.5099999998</v>
      </c>
      <c r="F18" s="20">
        <f t="shared" si="0"/>
        <v>106.70165864905765</v>
      </c>
      <c r="G18" s="20">
        <f t="shared" si="1"/>
        <v>62.166245171122803</v>
      </c>
      <c r="H18" s="21">
        <f t="shared" si="2"/>
        <v>62.166245171122803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30812109.68</v>
      </c>
      <c r="E20" s="18">
        <f>E21+E22+E23+E26+E28+E29</f>
        <v>29138098.799999997</v>
      </c>
      <c r="F20" s="24">
        <f t="shared" si="0"/>
        <v>105.74509301890349</v>
      </c>
      <c r="G20" s="24">
        <f t="shared" si="1"/>
        <v>63.2802914822134</v>
      </c>
      <c r="H20" s="21">
        <f t="shared" si="2"/>
        <v>63.158657296903172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6420115.8899999997</v>
      </c>
      <c r="E21" s="16">
        <v>6765073.2599999998</v>
      </c>
      <c r="F21" s="20">
        <f t="shared" si="0"/>
        <v>94.900907104145688</v>
      </c>
      <c r="G21" s="20">
        <f t="shared" si="1"/>
        <v>55.661210976652164</v>
      </c>
      <c r="H21" s="21">
        <f t="shared" si="2"/>
        <v>55.661210976652164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1025388.33</v>
      </c>
      <c r="E22" s="16">
        <v>1936244.12</v>
      </c>
      <c r="F22" s="20">
        <f t="shared" si="0"/>
        <v>52.95759555360199</v>
      </c>
      <c r="G22" s="20">
        <f t="shared" si="1"/>
        <v>38.693899245283021</v>
      </c>
      <c r="H22" s="21">
        <f t="shared" si="2"/>
        <v>38.693899245283021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13710235.67</v>
      </c>
      <c r="E23" s="16">
        <f>E24+E25</f>
        <v>13340581.060000001</v>
      </c>
      <c r="F23" s="20">
        <f t="shared" si="0"/>
        <v>102.77090336873226</v>
      </c>
      <c r="G23" s="20">
        <f t="shared" si="1"/>
        <v>61.370795299910476</v>
      </c>
      <c r="H23" s="21">
        <f t="shared" si="2"/>
        <v>61.370795299910476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13292696.74</v>
      </c>
      <c r="E24" s="16">
        <v>13119866.98</v>
      </c>
      <c r="F24" s="20">
        <f t="shared" si="0"/>
        <v>101.31731335587062</v>
      </c>
      <c r="G24" s="20">
        <f t="shared" si="1"/>
        <v>59.501775917636522</v>
      </c>
      <c r="H24" s="21">
        <f t="shared" si="2"/>
        <v>59.501775917636522</v>
      </c>
    </row>
    <row r="25" spans="1:8" ht="15" customHeight="1" outlineLevel="3">
      <c r="A25" s="9" t="s">
        <v>22</v>
      </c>
      <c r="B25" s="25"/>
      <c r="C25" s="25"/>
      <c r="D25" s="16">
        <v>417538.93</v>
      </c>
      <c r="E25" s="16">
        <v>220714.08</v>
      </c>
      <c r="F25" s="20">
        <f t="shared" si="0"/>
        <v>189.17639055922487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7781848.2800000003</v>
      </c>
      <c r="E26" s="16">
        <v>5882016.6799999997</v>
      </c>
      <c r="F26" s="20">
        <f t="shared" si="0"/>
        <v>132.29898355201536</v>
      </c>
      <c r="G26" s="20">
        <f t="shared" si="1"/>
        <v>77.298987226445945</v>
      </c>
      <c r="H26" s="21">
        <f t="shared" si="2"/>
        <v>77.298987226445945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7781848.2800000003</v>
      </c>
      <c r="E27" s="16">
        <v>5882016.6799999997</v>
      </c>
      <c r="F27" s="20">
        <f t="shared" si="0"/>
        <v>132.29898355201536</v>
      </c>
      <c r="G27" s="20">
        <f t="shared" si="1"/>
        <v>77.298987226445945</v>
      </c>
      <c r="H27" s="21">
        <f t="shared" si="2"/>
        <v>77.298987226445945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1682520.49</v>
      </c>
      <c r="E28" s="16">
        <v>1135204.8899999999</v>
      </c>
      <c r="F28" s="20">
        <f t="shared" si="0"/>
        <v>148.21293537592143</v>
      </c>
      <c r="G28" s="20">
        <f t="shared" si="1"/>
        <v>80.120023333333336</v>
      </c>
      <c r="H28" s="21">
        <f t="shared" si="2"/>
        <v>80.120023333333336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192001.02</v>
      </c>
      <c r="E29" s="25">
        <f>E30+E31+E32</f>
        <v>78978.790000000008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5590.73</v>
      </c>
      <c r="E30" s="16">
        <v>9807.7800000000007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154525.79999999999</v>
      </c>
      <c r="E31" s="16">
        <v>23389.88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31884.49</v>
      </c>
      <c r="E32" s="16">
        <v>45781.13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1893492076.6600001</v>
      </c>
      <c r="D33" s="26">
        <f>D34+D40+D41+D39</f>
        <v>962909842.60000002</v>
      </c>
      <c r="E33" s="26">
        <f>E34+E39+E40+E41</f>
        <v>1069157968.4000001</v>
      </c>
      <c r="F33" s="24">
        <f t="shared" si="0"/>
        <v>90.06244830602526</v>
      </c>
      <c r="G33" s="24">
        <f t="shared" si="1"/>
        <v>53.68226864859551</v>
      </c>
      <c r="H33" s="21">
        <f t="shared" si="2"/>
        <v>50.853650483635079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1893492076.6600001</v>
      </c>
      <c r="D34" s="26">
        <f>D35+D36+D37+D38</f>
        <v>962268739.50999999</v>
      </c>
      <c r="E34" s="26">
        <f>E35+E36+E37+E38</f>
        <v>1070962179.1200001</v>
      </c>
      <c r="F34" s="24">
        <f t="shared" si="0"/>
        <v>89.850861054746815</v>
      </c>
      <c r="G34" s="24">
        <f t="shared" si="1"/>
        <v>53.646527121417954</v>
      </c>
      <c r="H34" s="21">
        <f t="shared" si="2"/>
        <v>50.81979224372467</v>
      </c>
    </row>
    <row r="35" spans="1:8">
      <c r="A35" s="12" t="s">
        <v>31</v>
      </c>
      <c r="B35" s="28"/>
      <c r="C35" s="29">
        <v>2460780</v>
      </c>
      <c r="D35" s="29">
        <v>1367100</v>
      </c>
      <c r="E35" s="29">
        <v>1093680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98759520.109999999</v>
      </c>
      <c r="E36" s="29">
        <v>167595105.05000001</v>
      </c>
      <c r="F36" s="20">
        <f t="shared" si="0"/>
        <v>58.927449032915533</v>
      </c>
      <c r="G36" s="20">
        <f t="shared" si="1"/>
        <v>27.951134676455442</v>
      </c>
      <c r="H36" s="21">
        <f t="shared" si="2"/>
        <v>24.3019802646686</v>
      </c>
    </row>
    <row r="37" spans="1:8">
      <c r="A37" s="12" t="s">
        <v>33</v>
      </c>
      <c r="B37" s="28">
        <v>1252074088.5</v>
      </c>
      <c r="C37" s="29">
        <v>1291551062.1800001</v>
      </c>
      <c r="D37" s="29">
        <v>791199119.99000001</v>
      </c>
      <c r="E37" s="29">
        <v>815178883.09000003</v>
      </c>
      <c r="F37" s="20">
        <f t="shared" si="0"/>
        <v>97.05834343879188</v>
      </c>
      <c r="G37" s="20">
        <f t="shared" si="1"/>
        <v>63.191078487844607</v>
      </c>
      <c r="H37" s="21">
        <f t="shared" si="2"/>
        <v>61.259608168688317</v>
      </c>
    </row>
    <row r="38" spans="1:8">
      <c r="A38" s="12" t="s">
        <v>34</v>
      </c>
      <c r="B38" s="28">
        <v>188317185.08000001</v>
      </c>
      <c r="C38" s="29">
        <v>193095573.5</v>
      </c>
      <c r="D38" s="29">
        <v>70942999.409999996</v>
      </c>
      <c r="E38" s="29">
        <v>87094510.980000004</v>
      </c>
      <c r="F38" s="20">
        <f t="shared" si="0"/>
        <v>81.455190013399388</v>
      </c>
      <c r="G38" s="20">
        <f t="shared" si="1"/>
        <v>37.672079359014596</v>
      </c>
      <c r="H38" s="21">
        <f t="shared" si="2"/>
        <v>36.739837234021316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135841427.80000001</v>
      </c>
      <c r="E42" s="44">
        <v>20790337.350000001</v>
      </c>
      <c r="F42" s="45">
        <f t="shared" si="0"/>
        <v>653.38731889312032</v>
      </c>
      <c r="G42" s="45">
        <f t="shared" si="1"/>
        <v>-322.1510370669007</v>
      </c>
      <c r="H42" s="46">
        <f t="shared" si="2"/>
        <v>-151.05916824311399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60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59</v>
      </c>
      <c r="H2" s="65"/>
    </row>
    <row r="3" spans="1:8" ht="51" customHeight="1">
      <c r="A3" s="64"/>
      <c r="B3" s="52" t="s">
        <v>38</v>
      </c>
      <c r="C3" s="51" t="s">
        <v>39</v>
      </c>
      <c r="D3" s="66"/>
      <c r="E3" s="68"/>
      <c r="F3" s="64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58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59</v>
      </c>
      <c r="H2" s="65"/>
    </row>
    <row r="3" spans="1:8" ht="51" customHeight="1">
      <c r="A3" s="64"/>
      <c r="B3" s="50" t="s">
        <v>38</v>
      </c>
      <c r="C3" s="49" t="s">
        <v>39</v>
      </c>
      <c r="D3" s="66"/>
      <c r="E3" s="68"/>
      <c r="F3" s="64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57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46</v>
      </c>
      <c r="H2" s="65"/>
    </row>
    <row r="3" spans="1:8" ht="51" customHeight="1">
      <c r="A3" s="64"/>
      <c r="B3" s="48" t="s">
        <v>38</v>
      </c>
      <c r="C3" s="47" t="s">
        <v>39</v>
      </c>
      <c r="D3" s="66"/>
      <c r="E3" s="68"/>
      <c r="F3" s="64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55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46</v>
      </c>
      <c r="H2" s="65"/>
    </row>
    <row r="3" spans="1:8" ht="51" customHeight="1">
      <c r="A3" s="64"/>
      <c r="B3" s="42" t="s">
        <v>38</v>
      </c>
      <c r="C3" s="41" t="s">
        <v>39</v>
      </c>
      <c r="D3" s="66"/>
      <c r="E3" s="68"/>
      <c r="F3" s="64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54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46</v>
      </c>
      <c r="H2" s="65"/>
    </row>
    <row r="3" spans="1:8" ht="51" customHeight="1">
      <c r="A3" s="64"/>
      <c r="B3" s="37" t="s">
        <v>38</v>
      </c>
      <c r="C3" s="36" t="s">
        <v>39</v>
      </c>
      <c r="D3" s="66"/>
      <c r="E3" s="68"/>
      <c r="F3" s="64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6" sqref="E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50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51</v>
      </c>
      <c r="C2" s="65"/>
      <c r="D2" s="66" t="s">
        <v>52</v>
      </c>
      <c r="E2" s="67" t="s">
        <v>44</v>
      </c>
      <c r="F2" s="64" t="s">
        <v>53</v>
      </c>
      <c r="G2" s="65" t="s">
        <v>46</v>
      </c>
      <c r="H2" s="65"/>
    </row>
    <row r="3" spans="1:8" ht="51" customHeight="1">
      <c r="A3" s="64"/>
      <c r="B3" s="35" t="s">
        <v>38</v>
      </c>
      <c r="C3" s="34" t="s">
        <v>39</v>
      </c>
      <c r="D3" s="66"/>
      <c r="E3" s="68"/>
      <c r="F3" s="64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7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3" t="s">
        <v>48</v>
      </c>
      <c r="B1" s="63"/>
      <c r="C1" s="63"/>
      <c r="D1" s="63"/>
      <c r="E1" s="63"/>
      <c r="F1" s="63"/>
      <c r="G1" s="63"/>
      <c r="H1" s="63"/>
    </row>
    <row r="2" spans="1:8" ht="37.5" customHeight="1">
      <c r="A2" s="64" t="s">
        <v>0</v>
      </c>
      <c r="B2" s="65" t="s">
        <v>43</v>
      </c>
      <c r="C2" s="65"/>
      <c r="D2" s="66" t="s">
        <v>44</v>
      </c>
      <c r="E2" s="69" t="s">
        <v>42</v>
      </c>
      <c r="F2" s="64" t="s">
        <v>45</v>
      </c>
      <c r="G2" s="65" t="s">
        <v>46</v>
      </c>
      <c r="H2" s="65"/>
    </row>
    <row r="3" spans="1:8" ht="51" customHeight="1">
      <c r="A3" s="64"/>
      <c r="B3" s="33" t="s">
        <v>38</v>
      </c>
      <c r="C3" s="32" t="s">
        <v>39</v>
      </c>
      <c r="D3" s="66"/>
      <c r="E3" s="69"/>
      <c r="F3" s="64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01.01.25</vt:lpstr>
      <vt:lpstr>01.12.24</vt:lpstr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'01.01.25'!Заголовки_для_печати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  <vt:lpstr>'01.08.24'!Заголовки_для_печати</vt:lpstr>
      <vt:lpstr>'01.09.24'!Заголовки_для_печати</vt:lpstr>
      <vt:lpstr>'01.10.24'!Заголовки_для_печати</vt:lpstr>
      <vt:lpstr>'01.12.24'!Заголовки_для_печати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2025-01-27T06:46:00Z</dcterms:modified>
</cp:coreProperties>
</file>