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7.25" sheetId="41" r:id="rId1"/>
    <sheet name="01.06.25" sheetId="40" r:id="rId2"/>
    <sheet name="01.05.25" sheetId="39" r:id="rId3"/>
    <sheet name="01.04.25" sheetId="38" r:id="rId4"/>
    <sheet name="01.03.25" sheetId="37" r:id="rId5"/>
    <sheet name="01.02.25" sheetId="36" r:id="rId6"/>
    <sheet name="01.01.25" sheetId="35" r:id="rId7"/>
    <sheet name="01.12.24" sheetId="34" r:id="rId8"/>
    <sheet name="01.10.24" sheetId="33" r:id="rId9"/>
    <sheet name="01.09.24" sheetId="32" r:id="rId10"/>
    <sheet name="01.08.24" sheetId="31" r:id="rId11"/>
    <sheet name="01.07.24" sheetId="30" r:id="rId12"/>
    <sheet name="01.06.24" sheetId="29" r:id="rId13"/>
    <sheet name="01.05.24" sheetId="28" r:id="rId14"/>
    <sheet name="01.04.24" sheetId="27" r:id="rId15"/>
    <sheet name="01.03.24" sheetId="26" r:id="rId16"/>
    <sheet name="01.02.24" sheetId="25" r:id="rId17"/>
    <sheet name="01.01.24" sheetId="24" r:id="rId18"/>
    <sheet name="01.12.23" sheetId="23" r:id="rId19"/>
    <sheet name="01.11.23" sheetId="22" r:id="rId20"/>
    <sheet name="01.10.23" sheetId="21" r:id="rId21"/>
    <sheet name="01.09.23" sheetId="20" r:id="rId22"/>
    <sheet name="01.08.23" sheetId="19" r:id="rId23"/>
    <sheet name="01.07.23" sheetId="18" r:id="rId24"/>
    <sheet name="01.06.23" sheetId="17" r:id="rId25"/>
    <sheet name="01.05.23" sheetId="16" r:id="rId26"/>
    <sheet name="01.04.23" sheetId="15" r:id="rId27"/>
    <sheet name="01.03.23" sheetId="14" r:id="rId28"/>
    <sheet name="01.02.23" sheetId="13" r:id="rId29"/>
    <sheet name="01.01.23" sheetId="12" r:id="rId30"/>
    <sheet name="01.12.2022" sheetId="11" r:id="rId31"/>
    <sheet name="01.11.2022" sheetId="10" r:id="rId32"/>
    <sheet name="01.10.2022" sheetId="9" r:id="rId33"/>
    <sheet name="01.09.2022" sheetId="8" r:id="rId34"/>
    <sheet name="01.08.2022" sheetId="7" r:id="rId35"/>
    <sheet name="01.07.2022 " sheetId="6" r:id="rId36"/>
    <sheet name="01.06.2022" sheetId="5" r:id="rId37"/>
    <sheet name="01.05.2022" sheetId="4" r:id="rId38"/>
    <sheet name="01.04.2022" sheetId="3" r:id="rId39"/>
    <sheet name="01.03.2022" sheetId="2" r:id="rId40"/>
    <sheet name="01.02.2022" sheetId="1" r:id="rId41"/>
  </sheets>
  <definedNames>
    <definedName name="_xlnm.Print_Titles" localSheetId="29">'01.01.23'!$3:$3</definedName>
    <definedName name="_xlnm.Print_Titles" localSheetId="17">'01.01.24'!$3:$3</definedName>
    <definedName name="_xlnm.Print_Titles" localSheetId="6">'01.01.25'!$3:$3</definedName>
    <definedName name="_xlnm.Print_Titles" localSheetId="40">'01.02.2022'!$3:$3</definedName>
    <definedName name="_xlnm.Print_Titles" localSheetId="28">'01.02.23'!$3:$3</definedName>
    <definedName name="_xlnm.Print_Titles" localSheetId="16">'01.02.24'!$3:$3</definedName>
    <definedName name="_xlnm.Print_Titles" localSheetId="5">'01.02.25'!$3:$3</definedName>
    <definedName name="_xlnm.Print_Titles" localSheetId="39">'01.03.2022'!$3:$3</definedName>
    <definedName name="_xlnm.Print_Titles" localSheetId="27">'01.03.23'!$3:$3</definedName>
    <definedName name="_xlnm.Print_Titles" localSheetId="15">'01.03.24'!$3:$3</definedName>
    <definedName name="_xlnm.Print_Titles" localSheetId="4">'01.03.25'!$3:$3</definedName>
    <definedName name="_xlnm.Print_Titles" localSheetId="38">'01.04.2022'!$3:$3</definedName>
    <definedName name="_xlnm.Print_Titles" localSheetId="26">'01.04.23'!$3:$3</definedName>
    <definedName name="_xlnm.Print_Titles" localSheetId="14">'01.04.24'!$3:$3</definedName>
    <definedName name="_xlnm.Print_Titles" localSheetId="3">'01.04.25'!$3:$3</definedName>
    <definedName name="_xlnm.Print_Titles" localSheetId="37">'01.05.2022'!$3:$3</definedName>
    <definedName name="_xlnm.Print_Titles" localSheetId="25">'01.05.23'!$3:$3</definedName>
    <definedName name="_xlnm.Print_Titles" localSheetId="13">'01.05.24'!$3:$3</definedName>
    <definedName name="_xlnm.Print_Titles" localSheetId="2">'01.05.25'!$3:$3</definedName>
    <definedName name="_xlnm.Print_Titles" localSheetId="36">'01.06.2022'!$3:$3</definedName>
    <definedName name="_xlnm.Print_Titles" localSheetId="24">'01.06.23'!$3:$3</definedName>
    <definedName name="_xlnm.Print_Titles" localSheetId="12">'01.06.24'!$3:$3</definedName>
    <definedName name="_xlnm.Print_Titles" localSheetId="1">'01.06.25'!$3:$3</definedName>
    <definedName name="_xlnm.Print_Titles" localSheetId="35">'01.07.2022 '!$3:$3</definedName>
    <definedName name="_xlnm.Print_Titles" localSheetId="23">'01.07.23'!$3:$3</definedName>
    <definedName name="_xlnm.Print_Titles" localSheetId="11">'01.07.24'!$3:$3</definedName>
    <definedName name="_xlnm.Print_Titles" localSheetId="0">'01.07.25'!$3:$3</definedName>
    <definedName name="_xlnm.Print_Titles" localSheetId="34">'01.08.2022'!$3:$3</definedName>
    <definedName name="_xlnm.Print_Titles" localSheetId="22">'01.08.23'!$3:$3</definedName>
    <definedName name="_xlnm.Print_Titles" localSheetId="10">'01.08.24'!$3:$3</definedName>
    <definedName name="_xlnm.Print_Titles" localSheetId="33">'01.09.2022'!$3:$3</definedName>
    <definedName name="_xlnm.Print_Titles" localSheetId="21">'01.09.23'!$3:$3</definedName>
    <definedName name="_xlnm.Print_Titles" localSheetId="9">'01.09.24'!$3:$3</definedName>
    <definedName name="_xlnm.Print_Titles" localSheetId="32">'01.10.2022'!$3:$3</definedName>
    <definedName name="_xlnm.Print_Titles" localSheetId="20">'01.10.23'!$3:$3</definedName>
    <definedName name="_xlnm.Print_Titles" localSheetId="8">'01.10.24'!$3:$3</definedName>
    <definedName name="_xlnm.Print_Titles" localSheetId="31">'01.11.2022'!$3:$3</definedName>
    <definedName name="_xlnm.Print_Titles" localSheetId="19">'01.11.23'!$3:$3</definedName>
    <definedName name="_xlnm.Print_Titles" localSheetId="30">'01.12.2022'!$3:$3</definedName>
    <definedName name="_xlnm.Print_Titles" localSheetId="18">'01.12.23'!$3:$3</definedName>
    <definedName name="_xlnm.Print_Titles" localSheetId="7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1"/>
  <c r="E33" s="1"/>
  <c r="E29"/>
  <c r="E23"/>
  <c r="E20" s="1"/>
  <c r="E11"/>
  <c r="F11" s="1"/>
  <c r="E7"/>
  <c r="D23"/>
  <c r="D11"/>
  <c r="D7"/>
  <c r="D6" s="1"/>
  <c r="B29"/>
  <c r="H42"/>
  <c r="G42"/>
  <c r="F42"/>
  <c r="F41"/>
  <c r="F40"/>
  <c r="H38"/>
  <c r="G38"/>
  <c r="F38"/>
  <c r="H37"/>
  <c r="G37"/>
  <c r="F37"/>
  <c r="H36"/>
  <c r="G36"/>
  <c r="F36"/>
  <c r="F34"/>
  <c r="D34"/>
  <c r="C34"/>
  <c r="C33" s="1"/>
  <c r="B34"/>
  <c r="G34" s="1"/>
  <c r="D33"/>
  <c r="D29"/>
  <c r="C29"/>
  <c r="C20" s="1"/>
  <c r="H28"/>
  <c r="G28"/>
  <c r="F28"/>
  <c r="H27"/>
  <c r="G27"/>
  <c r="F27"/>
  <c r="H26"/>
  <c r="G26"/>
  <c r="F26"/>
  <c r="F25"/>
  <c r="H24"/>
  <c r="G24"/>
  <c r="F24"/>
  <c r="F23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F13"/>
  <c r="H12"/>
  <c r="G12"/>
  <c r="F12"/>
  <c r="C11"/>
  <c r="B11"/>
  <c r="H10"/>
  <c r="G10"/>
  <c r="F10"/>
  <c r="H9"/>
  <c r="G9"/>
  <c r="F9"/>
  <c r="H8"/>
  <c r="G8"/>
  <c r="F8"/>
  <c r="F7"/>
  <c r="C7"/>
  <c r="B7"/>
  <c r="B6" s="1"/>
  <c r="C6"/>
  <c r="C5" s="1"/>
  <c r="E34" i="40"/>
  <c r="E33" s="1"/>
  <c r="E29"/>
  <c r="E23"/>
  <c r="E11"/>
  <c r="E7"/>
  <c r="H42"/>
  <c r="G42"/>
  <c r="F42"/>
  <c r="F41"/>
  <c r="F40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C5" s="1"/>
  <c r="B7"/>
  <c r="B6"/>
  <c r="C29" i="39"/>
  <c r="E34"/>
  <c r="E33" s="1"/>
  <c r="E29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D34"/>
  <c r="H34" s="1"/>
  <c r="C34"/>
  <c r="C33" s="1"/>
  <c r="B34"/>
  <c r="B33" s="1"/>
  <c r="D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C6"/>
  <c r="B6"/>
  <c r="E34" i="38"/>
  <c r="E33" s="1"/>
  <c r="E29"/>
  <c r="E23"/>
  <c r="E11"/>
  <c r="E7"/>
  <c r="D23"/>
  <c r="G23" s="1"/>
  <c r="D11"/>
  <c r="D7"/>
  <c r="H7" s="1"/>
  <c r="H42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D29"/>
  <c r="C29"/>
  <c r="B29"/>
  <c r="H28"/>
  <c r="G28"/>
  <c r="F28"/>
  <c r="H27"/>
  <c r="G27"/>
  <c r="F27"/>
  <c r="H26"/>
  <c r="G26"/>
  <c r="F26"/>
  <c r="F25"/>
  <c r="H24"/>
  <c r="G24"/>
  <c r="F24"/>
  <c r="H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H11"/>
  <c r="C11"/>
  <c r="B11"/>
  <c r="G11" s="1"/>
  <c r="H10"/>
  <c r="G10"/>
  <c r="F10"/>
  <c r="H9"/>
  <c r="G9"/>
  <c r="F9"/>
  <c r="H8"/>
  <c r="G8"/>
  <c r="F8"/>
  <c r="G7"/>
  <c r="C7"/>
  <c r="B7"/>
  <c r="E6"/>
  <c r="C6"/>
  <c r="E29" i="37"/>
  <c r="E23"/>
  <c r="E20" s="1"/>
  <c r="E11"/>
  <c r="E7"/>
  <c r="D23"/>
  <c r="D11"/>
  <c r="G11" s="1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C23"/>
  <c r="H23" s="1"/>
  <c r="B23"/>
  <c r="G23" s="1"/>
  <c r="H22"/>
  <c r="G22"/>
  <c r="F22"/>
  <c r="H21"/>
  <c r="G21"/>
  <c r="F21"/>
  <c r="D20"/>
  <c r="B20"/>
  <c r="B5" s="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D7"/>
  <c r="C7"/>
  <c r="B7"/>
  <c r="E6"/>
  <c r="C6"/>
  <c r="B6"/>
  <c r="E29" i="36"/>
  <c r="E23"/>
  <c r="E11"/>
  <c r="E7"/>
  <c r="C29"/>
  <c r="C23"/>
  <c r="C11"/>
  <c r="C6" s="1"/>
  <c r="C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D33" s="1"/>
  <c r="G33" s="1"/>
  <c r="C34"/>
  <c r="C33" s="1"/>
  <c r="B34"/>
  <c r="B33"/>
  <c r="D29"/>
  <c r="B29"/>
  <c r="H28"/>
  <c r="G28"/>
  <c r="F28"/>
  <c r="H27"/>
  <c r="G27"/>
  <c r="F27"/>
  <c r="H26"/>
  <c r="G26"/>
  <c r="F26"/>
  <c r="F25"/>
  <c r="H24"/>
  <c r="G24"/>
  <c r="F24"/>
  <c r="D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D6" s="1"/>
  <c r="B11"/>
  <c r="H10"/>
  <c r="G10"/>
  <c r="F10"/>
  <c r="H9"/>
  <c r="G9"/>
  <c r="F9"/>
  <c r="H8"/>
  <c r="G8"/>
  <c r="F8"/>
  <c r="D7"/>
  <c r="B7"/>
  <c r="E29" i="35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C7"/>
  <c r="C6" s="1"/>
  <c r="C5" s="1"/>
  <c r="B7"/>
  <c r="B6"/>
  <c r="E29" i="34"/>
  <c r="E23"/>
  <c r="E20" s="1"/>
  <c r="E11"/>
  <c r="E7"/>
  <c r="E6" s="1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C4" s="1"/>
  <c r="B7"/>
  <c r="B6"/>
  <c r="B5" s="1"/>
  <c r="B4" s="1"/>
  <c r="E29" i="33"/>
  <c r="E23"/>
  <c r="E20" s="1"/>
  <c r="E11"/>
  <c r="E7"/>
  <c r="E6" s="1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H7" s="1"/>
  <c r="C7"/>
  <c r="B7"/>
  <c r="B6"/>
  <c r="B5" s="1"/>
  <c r="B4" s="1"/>
  <c r="E29" i="32"/>
  <c r="E23"/>
  <c r="E20" s="1"/>
  <c r="E11"/>
  <c r="E7"/>
  <c r="D7"/>
  <c r="D1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C20" s="1"/>
  <c r="B29"/>
  <c r="H28"/>
  <c r="G28"/>
  <c r="F28"/>
  <c r="H27"/>
  <c r="G27"/>
  <c r="F27"/>
  <c r="H26"/>
  <c r="G26"/>
  <c r="F26"/>
  <c r="F25"/>
  <c r="H24"/>
  <c r="G24"/>
  <c r="F24"/>
  <c r="H23"/>
  <c r="C23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C7"/>
  <c r="B7"/>
  <c r="G7" s="1"/>
  <c r="C6"/>
  <c r="B6"/>
  <c r="B5" s="1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34" i="30"/>
  <c r="E33" s="1"/>
  <c r="E29"/>
  <c r="E23"/>
  <c r="E11"/>
  <c r="E7"/>
  <c r="E6" s="1"/>
  <c r="H42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C7"/>
  <c r="B7"/>
  <c r="E34" i="25"/>
  <c r="E33" s="1"/>
  <c r="E23"/>
  <c r="E11"/>
  <c r="E7"/>
  <c r="C29"/>
  <c r="C23"/>
  <c r="C11"/>
  <c r="C7"/>
  <c r="G34" i="30" l="1"/>
  <c r="B4" i="32"/>
  <c r="G11"/>
  <c r="B5" i="35"/>
  <c r="B4" s="1"/>
  <c r="E5" i="37"/>
  <c r="C5" i="39"/>
  <c r="B5" i="40"/>
  <c r="G34"/>
  <c r="B6" i="26"/>
  <c r="B5" s="1"/>
  <c r="B4" s="1"/>
  <c r="H7"/>
  <c r="H23" i="27"/>
  <c r="H23" i="28"/>
  <c r="H23" i="29"/>
  <c r="B5" i="31"/>
  <c r="B4" s="1"/>
  <c r="H7"/>
  <c r="H11"/>
  <c r="C5" i="32"/>
  <c r="E6"/>
  <c r="D6" i="33"/>
  <c r="H6" s="1"/>
  <c r="C6"/>
  <c r="G11"/>
  <c r="H23"/>
  <c r="H7" i="34"/>
  <c r="H11"/>
  <c r="H23"/>
  <c r="H7" i="35"/>
  <c r="E20"/>
  <c r="B6" i="36"/>
  <c r="B20"/>
  <c r="C20"/>
  <c r="C5" s="1"/>
  <c r="E6"/>
  <c r="F6" s="1"/>
  <c r="E20"/>
  <c r="D6" i="37"/>
  <c r="H6" s="1"/>
  <c r="G7"/>
  <c r="C20"/>
  <c r="C5" s="1"/>
  <c r="C4" s="1"/>
  <c r="B4"/>
  <c r="B6" i="38"/>
  <c r="B5" s="1"/>
  <c r="B4" s="1"/>
  <c r="D6"/>
  <c r="H6" s="1"/>
  <c r="C20"/>
  <c r="C5" s="1"/>
  <c r="D20"/>
  <c r="E20"/>
  <c r="E5" s="1"/>
  <c r="E4" s="1"/>
  <c r="G7" i="39"/>
  <c r="G11"/>
  <c r="B5"/>
  <c r="B4" s="1"/>
  <c r="G23"/>
  <c r="E20"/>
  <c r="E5" s="1"/>
  <c r="E4" s="1"/>
  <c r="H7" i="40"/>
  <c r="E20"/>
  <c r="E6" i="41"/>
  <c r="E5" s="1"/>
  <c r="C4"/>
  <c r="H34"/>
  <c r="B5"/>
  <c r="H6"/>
  <c r="F33"/>
  <c r="G6"/>
  <c r="H7"/>
  <c r="H11"/>
  <c r="H23"/>
  <c r="H33"/>
  <c r="G7"/>
  <c r="G11"/>
  <c r="D20"/>
  <c r="D5" s="1"/>
  <c r="G23"/>
  <c r="B33"/>
  <c r="D20" i="40"/>
  <c r="G20" s="1"/>
  <c r="G23"/>
  <c r="G11"/>
  <c r="D6"/>
  <c r="G6" s="1"/>
  <c r="G7"/>
  <c r="C4"/>
  <c r="E5"/>
  <c r="E4" s="1"/>
  <c r="B4"/>
  <c r="F20"/>
  <c r="H20"/>
  <c r="F34"/>
  <c r="H34"/>
  <c r="F7"/>
  <c r="F11"/>
  <c r="F23"/>
  <c r="D33"/>
  <c r="D33" i="39"/>
  <c r="G33" s="1"/>
  <c r="G34"/>
  <c r="D6"/>
  <c r="H6" s="1"/>
  <c r="C4"/>
  <c r="G6"/>
  <c r="F7"/>
  <c r="H7"/>
  <c r="F11"/>
  <c r="H11"/>
  <c r="F23"/>
  <c r="H23"/>
  <c r="F33"/>
  <c r="H33"/>
  <c r="D20"/>
  <c r="F34"/>
  <c r="D5" i="38"/>
  <c r="G5" s="1"/>
  <c r="H34"/>
  <c r="C4"/>
  <c r="F7"/>
  <c r="F11"/>
  <c r="G20"/>
  <c r="F23"/>
  <c r="D33"/>
  <c r="G34"/>
  <c r="F6"/>
  <c r="F34"/>
  <c r="H34" i="37"/>
  <c r="E4"/>
  <c r="G6"/>
  <c r="F7"/>
  <c r="H7"/>
  <c r="F11"/>
  <c r="H11"/>
  <c r="G20"/>
  <c r="F23"/>
  <c r="D33"/>
  <c r="G34"/>
  <c r="F20"/>
  <c r="F34"/>
  <c r="E5" i="36"/>
  <c r="E4" s="1"/>
  <c r="H34"/>
  <c r="H6"/>
  <c r="C4"/>
  <c r="G23"/>
  <c r="G11"/>
  <c r="G7"/>
  <c r="B5"/>
  <c r="B4" s="1"/>
  <c r="G6"/>
  <c r="F7"/>
  <c r="H7"/>
  <c r="F11"/>
  <c r="H11"/>
  <c r="F23"/>
  <c r="H23"/>
  <c r="F33"/>
  <c r="H33"/>
  <c r="G34"/>
  <c r="D20"/>
  <c r="F34"/>
  <c r="D20" i="35"/>
  <c r="H20" s="1"/>
  <c r="G23"/>
  <c r="D6"/>
  <c r="H6" s="1"/>
  <c r="G7"/>
  <c r="C4"/>
  <c r="H34"/>
  <c r="E5"/>
  <c r="E4" s="1"/>
  <c r="G6"/>
  <c r="F7"/>
  <c r="F11"/>
  <c r="F23"/>
  <c r="D33"/>
  <c r="G34"/>
  <c r="F20"/>
  <c r="F34"/>
  <c r="E5" i="34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E5" s="1"/>
  <c r="E4" s="1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H33"/>
  <c r="D6"/>
  <c r="D20"/>
  <c r="F34"/>
  <c r="C20" i="29"/>
  <c r="H20" s="1"/>
  <c r="H34"/>
  <c r="G11"/>
  <c r="G7"/>
  <c r="D6"/>
  <c r="H6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C20" s="1"/>
  <c r="B23"/>
  <c r="H22"/>
  <c r="G22"/>
  <c r="F22"/>
  <c r="H21"/>
  <c r="G21"/>
  <c r="F21"/>
  <c r="E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C6" s="1"/>
  <c r="B11"/>
  <c r="H10"/>
  <c r="G10"/>
  <c r="F10"/>
  <c r="H9"/>
  <c r="G9"/>
  <c r="F9"/>
  <c r="H8"/>
  <c r="G8"/>
  <c r="F8"/>
  <c r="E7"/>
  <c r="D7"/>
  <c r="C7"/>
  <c r="B7"/>
  <c r="H42" i="23"/>
  <c r="G42"/>
  <c r="F42"/>
  <c r="F41"/>
  <c r="F40"/>
  <c r="H38"/>
  <c r="G38"/>
  <c r="F38"/>
  <c r="H37"/>
  <c r="G37"/>
  <c r="F37"/>
  <c r="H36"/>
  <c r="G36"/>
  <c r="F36"/>
  <c r="E34"/>
  <c r="D34"/>
  <c r="C34"/>
  <c r="B34"/>
  <c r="E33"/>
  <c r="D33"/>
  <c r="C33"/>
  <c r="B33"/>
  <c r="E29"/>
  <c r="E20" s="1"/>
  <c r="E5" s="1"/>
  <c r="E4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H11" s="1"/>
  <c r="C11"/>
  <c r="B11"/>
  <c r="B6" s="1"/>
  <c r="B5" s="1"/>
  <c r="B4" s="1"/>
  <c r="H10"/>
  <c r="G10"/>
  <c r="F10"/>
  <c r="H9"/>
  <c r="G9"/>
  <c r="F9"/>
  <c r="H8"/>
  <c r="G8"/>
  <c r="F8"/>
  <c r="E7"/>
  <c r="D7"/>
  <c r="C7"/>
  <c r="C6" s="1"/>
  <c r="B7"/>
  <c r="E6"/>
  <c r="D34" i="22"/>
  <c r="D33" s="1"/>
  <c r="H42"/>
  <c r="G42"/>
  <c r="F42"/>
  <c r="F41"/>
  <c r="F40"/>
  <c r="H38"/>
  <c r="G38"/>
  <c r="F38"/>
  <c r="H37"/>
  <c r="G37"/>
  <c r="F37"/>
  <c r="H36"/>
  <c r="G36"/>
  <c r="F36"/>
  <c r="E34"/>
  <c r="E33" s="1"/>
  <c r="C34"/>
  <c r="C33" s="1"/>
  <c r="B34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C6" s="1"/>
  <c r="B11"/>
  <c r="H10"/>
  <c r="G10"/>
  <c r="F10"/>
  <c r="H9"/>
  <c r="G9"/>
  <c r="F9"/>
  <c r="H8"/>
  <c r="G8"/>
  <c r="F8"/>
  <c r="E7"/>
  <c r="D7"/>
  <c r="C7"/>
  <c r="B7"/>
  <c r="F41" i="21"/>
  <c r="F42"/>
  <c r="F43"/>
  <c r="G43"/>
  <c r="H43"/>
  <c r="E23"/>
  <c r="E11"/>
  <c r="E6" s="1"/>
  <c r="E5" s="1"/>
  <c r="E7"/>
  <c r="H38"/>
  <c r="G38"/>
  <c r="F38"/>
  <c r="H37"/>
  <c r="G37"/>
  <c r="F37"/>
  <c r="H36"/>
  <c r="G36"/>
  <c r="F36"/>
  <c r="E34"/>
  <c r="E33" s="1"/>
  <c r="D34"/>
  <c r="C34"/>
  <c r="B34"/>
  <c r="B33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H22"/>
  <c r="G22"/>
  <c r="F22"/>
  <c r="H21"/>
  <c r="G21"/>
  <c r="F21"/>
  <c r="E20"/>
  <c r="D20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D6"/>
  <c r="C6"/>
  <c r="B6"/>
  <c r="B5" s="1"/>
  <c r="C5"/>
  <c r="C4" s="1"/>
  <c r="E23" i="20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G7" s="1"/>
  <c r="D6"/>
  <c r="C6"/>
  <c r="B6"/>
  <c r="B5" s="1"/>
  <c r="F25" i="19"/>
  <c r="F14"/>
  <c r="G13"/>
  <c r="H13"/>
  <c r="E23"/>
  <c r="E1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B6" s="1"/>
  <c r="C6"/>
  <c r="E23" i="18"/>
  <c r="E11"/>
  <c r="E7"/>
  <c r="D29"/>
  <c r="C29"/>
  <c r="H42"/>
  <c r="G42"/>
  <c r="F42"/>
  <c r="F41"/>
  <c r="F40"/>
  <c r="H38"/>
  <c r="G38"/>
  <c r="F38"/>
  <c r="H37"/>
  <c r="G37"/>
  <c r="F37"/>
  <c r="H36"/>
  <c r="G36"/>
  <c r="F36"/>
  <c r="E34"/>
  <c r="D34"/>
  <c r="C34"/>
  <c r="C33" s="1"/>
  <c r="B34"/>
  <c r="B33" s="1"/>
  <c r="E33"/>
  <c r="E29"/>
  <c r="E20" s="1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 s="1"/>
  <c r="E29" i="17"/>
  <c r="E20" s="1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C33"/>
  <c r="C32" s="1"/>
  <c r="B33"/>
  <c r="B32" s="1"/>
  <c r="E32"/>
  <c r="D29"/>
  <c r="C29"/>
  <c r="C20" s="1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D20"/>
  <c r="B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C7"/>
  <c r="C6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B6" s="1"/>
  <c r="C6"/>
  <c r="E29" i="15"/>
  <c r="E23"/>
  <c r="E11"/>
  <c r="E6" s="1"/>
  <c r="E7"/>
  <c r="D29"/>
  <c r="D23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C33"/>
  <c r="C32" s="1"/>
  <c r="B33"/>
  <c r="B32" s="1"/>
  <c r="C29"/>
  <c r="B29"/>
  <c r="H28"/>
  <c r="G28"/>
  <c r="F28"/>
  <c r="H27"/>
  <c r="G27"/>
  <c r="F27"/>
  <c r="H26"/>
  <c r="G26"/>
  <c r="F26"/>
  <c r="H24"/>
  <c r="G24"/>
  <c r="F24"/>
  <c r="C23"/>
  <c r="C20" s="1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C6"/>
  <c r="E29" i="14"/>
  <c r="E23"/>
  <c r="E20" s="1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 s="1"/>
  <c r="C29" i="13"/>
  <c r="C23"/>
  <c r="C20" s="1"/>
  <c r="C11"/>
  <c r="C7"/>
  <c r="C6" s="1"/>
  <c r="E29"/>
  <c r="E23"/>
  <c r="E20" s="1"/>
  <c r="E11"/>
  <c r="E7"/>
  <c r="E6" s="1"/>
  <c r="E33"/>
  <c r="E32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B29"/>
  <c r="H28"/>
  <c r="G28"/>
  <c r="F28"/>
  <c r="H27"/>
  <c r="G27"/>
  <c r="F27"/>
  <c r="H26"/>
  <c r="G26"/>
  <c r="F26"/>
  <c r="H24"/>
  <c r="G24"/>
  <c r="F24"/>
  <c r="D23"/>
  <c r="H23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 s="1"/>
  <c r="D29"/>
  <c r="C29"/>
  <c r="D23"/>
  <c r="C23"/>
  <c r="D20"/>
  <c r="C20"/>
  <c r="D11"/>
  <c r="C11"/>
  <c r="H11" s="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G11" s="1"/>
  <c r="H10"/>
  <c r="G10"/>
  <c r="F10"/>
  <c r="H9"/>
  <c r="G9"/>
  <c r="F9"/>
  <c r="H8"/>
  <c r="G8"/>
  <c r="F8"/>
  <c r="H7"/>
  <c r="B7"/>
  <c r="G7" s="1"/>
  <c r="B6"/>
  <c r="E29" i="11"/>
  <c r="E23"/>
  <c r="E20" s="1"/>
  <c r="E11"/>
  <c r="E7"/>
  <c r="E6" s="1"/>
  <c r="D29"/>
  <c r="C29"/>
  <c r="D23"/>
  <c r="C23"/>
  <c r="C20" s="1"/>
  <c r="D11"/>
  <c r="C11"/>
  <c r="D7"/>
  <c r="C7"/>
  <c r="D6"/>
  <c r="C6"/>
  <c r="C33"/>
  <c r="C32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H7"/>
  <c r="B7"/>
  <c r="B6"/>
  <c r="B5" s="1"/>
  <c r="B4" s="1"/>
  <c r="C5" i="22" l="1"/>
  <c r="C4" s="1"/>
  <c r="C5" i="24"/>
  <c r="C5" i="17"/>
  <c r="C4" s="1"/>
  <c r="H20" i="37"/>
  <c r="G7" i="11"/>
  <c r="C5"/>
  <c r="H23"/>
  <c r="B20" i="12"/>
  <c r="B5" s="1"/>
  <c r="B4" s="1"/>
  <c r="B20" i="14"/>
  <c r="B5" s="1"/>
  <c r="B4" s="1"/>
  <c r="D20" i="15"/>
  <c r="E20"/>
  <c r="C20" i="16"/>
  <c r="E6" i="18"/>
  <c r="B5" i="19"/>
  <c r="B4" s="1"/>
  <c r="H7"/>
  <c r="H11"/>
  <c r="C20"/>
  <c r="C5" s="1"/>
  <c r="C4" s="1"/>
  <c r="E6"/>
  <c r="E20" i="20"/>
  <c r="F20" s="1"/>
  <c r="E4" i="21"/>
  <c r="G34" i="22"/>
  <c r="C20" i="23"/>
  <c r="C5" s="1"/>
  <c r="C4" s="1"/>
  <c r="D20"/>
  <c r="H20" s="1"/>
  <c r="B20" i="24"/>
  <c r="H6" i="26"/>
  <c r="F33" i="30"/>
  <c r="G20" i="32"/>
  <c r="G6" i="33"/>
  <c r="F6" i="35"/>
  <c r="G20"/>
  <c r="D5"/>
  <c r="G5" s="1"/>
  <c r="F6" i="37"/>
  <c r="D5"/>
  <c r="F20" i="38"/>
  <c r="G6"/>
  <c r="F6" i="41"/>
  <c r="H20" i="38"/>
  <c r="B4" i="41"/>
  <c r="G33"/>
  <c r="H5"/>
  <c r="D4"/>
  <c r="F5"/>
  <c r="G5"/>
  <c r="G20"/>
  <c r="H20"/>
  <c r="F20"/>
  <c r="E4"/>
  <c r="H6" i="40"/>
  <c r="D5"/>
  <c r="H5" s="1"/>
  <c r="F6"/>
  <c r="H33"/>
  <c r="F33"/>
  <c r="G33"/>
  <c r="F6" i="39"/>
  <c r="H20"/>
  <c r="F20"/>
  <c r="G20"/>
  <c r="D5"/>
  <c r="H5" i="38"/>
  <c r="F5"/>
  <c r="G33"/>
  <c r="D4"/>
  <c r="H33"/>
  <c r="F33"/>
  <c r="G33" i="37"/>
  <c r="H33"/>
  <c r="F33"/>
  <c r="H20" i="36"/>
  <c r="F20"/>
  <c r="G20"/>
  <c r="D5"/>
  <c r="G33" i="35"/>
  <c r="H33"/>
  <c r="F33"/>
  <c r="D4"/>
  <c r="F5"/>
  <c r="G6" i="34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C4" i="11"/>
  <c r="D20" i="13"/>
  <c r="B4" i="15"/>
  <c r="G33"/>
  <c r="H20"/>
  <c r="H11" i="17"/>
  <c r="H20"/>
  <c r="G23"/>
  <c r="H7" i="18"/>
  <c r="H11"/>
  <c r="B20"/>
  <c r="B5" s="1"/>
  <c r="B4" s="1"/>
  <c r="G23"/>
  <c r="H23" i="19"/>
  <c r="G34"/>
  <c r="G6" i="20"/>
  <c r="H7"/>
  <c r="H11"/>
  <c r="D20"/>
  <c r="G20" s="1"/>
  <c r="C20"/>
  <c r="C5" s="1"/>
  <c r="C4" s="1"/>
  <c r="G23"/>
  <c r="B4"/>
  <c r="G34"/>
  <c r="G20" i="21"/>
  <c r="H23"/>
  <c r="D6" i="23"/>
  <c r="G6" s="1"/>
  <c r="H7"/>
  <c r="H23"/>
  <c r="B6" i="24"/>
  <c r="G7"/>
  <c r="E6"/>
  <c r="E5" s="1"/>
  <c r="D5" i="29"/>
  <c r="F5" s="1"/>
  <c r="C5"/>
  <c r="C4" s="1"/>
  <c r="G6" i="11"/>
  <c r="G11"/>
  <c r="G6" i="12"/>
  <c r="D6" i="13"/>
  <c r="G23"/>
  <c r="E6" i="14"/>
  <c r="E5" s="1"/>
  <c r="E4" s="1"/>
  <c r="H23" i="15"/>
  <c r="B5" i="16"/>
  <c r="B4" s="1"/>
  <c r="H7"/>
  <c r="H11"/>
  <c r="G33"/>
  <c r="H7" i="17"/>
  <c r="G33"/>
  <c r="G34" i="18"/>
  <c r="C20"/>
  <c r="G6" i="21"/>
  <c r="B4"/>
  <c r="G34"/>
  <c r="B33" i="22"/>
  <c r="G34" i="23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G5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G20" i="23"/>
  <c r="H33"/>
  <c r="F6"/>
  <c r="G7"/>
  <c r="G11"/>
  <c r="F20"/>
  <c r="G23"/>
  <c r="G33"/>
  <c r="F34"/>
  <c r="H34"/>
  <c r="F7"/>
  <c r="F11"/>
  <c r="F23"/>
  <c r="F33"/>
  <c r="G11" i="22"/>
  <c r="B6"/>
  <c r="G7"/>
  <c r="E6"/>
  <c r="B20"/>
  <c r="B5" s="1"/>
  <c r="B4" s="1"/>
  <c r="G23"/>
  <c r="E20"/>
  <c r="E5" s="1"/>
  <c r="E4" s="1"/>
  <c r="G33"/>
  <c r="H34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E5"/>
  <c r="E4" s="1"/>
  <c r="G5"/>
  <c r="F6"/>
  <c r="H6"/>
  <c r="G11"/>
  <c r="H20"/>
  <c r="F34"/>
  <c r="H34"/>
  <c r="F7"/>
  <c r="F11"/>
  <c r="F23"/>
  <c r="D33"/>
  <c r="D33" i="19"/>
  <c r="H33" s="1"/>
  <c r="D20"/>
  <c r="G20" s="1"/>
  <c r="G23"/>
  <c r="E5"/>
  <c r="E4" s="1"/>
  <c r="H20"/>
  <c r="D6"/>
  <c r="G7"/>
  <c r="G11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G20" i="17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F33"/>
  <c r="H33"/>
  <c r="F7"/>
  <c r="F11"/>
  <c r="F20"/>
  <c r="G23" i="14"/>
  <c r="G33"/>
  <c r="D6"/>
  <c r="G6" s="1"/>
  <c r="C6"/>
  <c r="C5" s="1"/>
  <c r="C4" s="1"/>
  <c r="G7"/>
  <c r="H11"/>
  <c r="D20"/>
  <c r="H20" s="1"/>
  <c r="F6"/>
  <c r="F23"/>
  <c r="H23"/>
  <c r="F33"/>
  <c r="H33"/>
  <c r="F7"/>
  <c r="F11"/>
  <c r="D5" i="13"/>
  <c r="C5"/>
  <c r="C4" s="1"/>
  <c r="H6"/>
  <c r="G33"/>
  <c r="B20"/>
  <c r="B5" s="1"/>
  <c r="G11"/>
  <c r="G7"/>
  <c r="E5"/>
  <c r="E4" s="1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D32" s="1"/>
  <c r="C33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B6" s="1"/>
  <c r="H42" i="9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D32" s="1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C6" s="1"/>
  <c r="B11"/>
  <c r="H10"/>
  <c r="G10"/>
  <c r="F10"/>
  <c r="H9"/>
  <c r="G9"/>
  <c r="F9"/>
  <c r="H8"/>
  <c r="G8"/>
  <c r="F8"/>
  <c r="E7"/>
  <c r="D7"/>
  <c r="C7"/>
  <c r="B7"/>
  <c r="E23" i="6"/>
  <c r="E33"/>
  <c r="E32" s="1"/>
  <c r="E11"/>
  <c r="E29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 s="1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E29"/>
  <c r="D29"/>
  <c r="D20" s="1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F6" s="1"/>
  <c r="E7"/>
  <c r="D7"/>
  <c r="C7"/>
  <c r="E23" i="3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 s="1"/>
  <c r="F29"/>
  <c r="E29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E7"/>
  <c r="D7"/>
  <c r="C7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E7"/>
  <c r="D7"/>
  <c r="C7"/>
  <c r="G5" i="37" l="1"/>
  <c r="H5"/>
  <c r="F5"/>
  <c r="C6" i="3"/>
  <c r="C5" s="1"/>
  <c r="C4" s="1"/>
  <c r="D6"/>
  <c r="E20"/>
  <c r="I7" i="4"/>
  <c r="F7" i="5"/>
  <c r="C20" i="6"/>
  <c r="E20"/>
  <c r="B6" i="7"/>
  <c r="B5" s="1"/>
  <c r="H11"/>
  <c r="H23"/>
  <c r="C20"/>
  <c r="C6" i="8"/>
  <c r="E6"/>
  <c r="C6" i="10"/>
  <c r="C5" s="1"/>
  <c r="H23"/>
  <c r="F5" i="13"/>
  <c r="H5"/>
  <c r="H5" i="20"/>
  <c r="H6" i="23"/>
  <c r="D5"/>
  <c r="D4" i="29"/>
  <c r="H5" i="35"/>
  <c r="D4" i="37"/>
  <c r="G4" i="41"/>
  <c r="H4"/>
  <c r="F4"/>
  <c r="D4" i="40"/>
  <c r="G4" s="1"/>
  <c r="F5"/>
  <c r="G5"/>
  <c r="G5" i="39"/>
  <c r="D4"/>
  <c r="H5"/>
  <c r="F5"/>
  <c r="H4" i="38"/>
  <c r="F4"/>
  <c r="G4"/>
  <c r="H4" i="37"/>
  <c r="F4"/>
  <c r="G4"/>
  <c r="G5" i="36"/>
  <c r="D4"/>
  <c r="H5"/>
  <c r="F5"/>
  <c r="H4" i="35"/>
  <c r="F4"/>
  <c r="G4"/>
  <c r="H5" i="34"/>
  <c r="F5"/>
  <c r="H4"/>
  <c r="F4"/>
  <c r="G4"/>
  <c r="H4" i="33"/>
  <c r="F4"/>
  <c r="G4"/>
  <c r="H4" i="32"/>
  <c r="F4"/>
  <c r="G4"/>
  <c r="C6" i="2"/>
  <c r="C20"/>
  <c r="I11" i="3"/>
  <c r="H23"/>
  <c r="F20" i="4"/>
  <c r="F5" s="1"/>
  <c r="F4" s="1"/>
  <c r="H7" i="7"/>
  <c r="B6" i="8"/>
  <c r="D20"/>
  <c r="B20"/>
  <c r="C6" i="9"/>
  <c r="H11"/>
  <c r="G7" i="10"/>
  <c r="F32" i="15"/>
  <c r="G32"/>
  <c r="F5" i="20"/>
  <c r="D6" i="4"/>
  <c r="D5" s="1"/>
  <c r="C5" i="7"/>
  <c r="G11"/>
  <c r="G11" i="10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5" i="23"/>
  <c r="H20" i="22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B5"/>
  <c r="B4" s="1"/>
  <c r="C32"/>
  <c r="H32" s="1"/>
  <c r="H7"/>
  <c r="E32"/>
  <c r="F32" s="1"/>
  <c r="F23"/>
  <c r="D20"/>
  <c r="G23"/>
  <c r="G32"/>
  <c r="F23" i="9"/>
  <c r="H23"/>
  <c r="D6"/>
  <c r="H6" s="1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D5"/>
  <c r="F7"/>
  <c r="F11"/>
  <c r="G7"/>
  <c r="G11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F33"/>
  <c r="G33"/>
  <c r="H33"/>
  <c r="G7"/>
  <c r="D6"/>
  <c r="B32"/>
  <c r="F7"/>
  <c r="F11"/>
  <c r="C32"/>
  <c r="H32" s="1"/>
  <c r="E32"/>
  <c r="F32" s="1"/>
  <c r="D20"/>
  <c r="G23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H23"/>
  <c r="G11"/>
  <c r="B20"/>
  <c r="B5" s="1"/>
  <c r="B4" s="1"/>
  <c r="H33"/>
  <c r="F33"/>
  <c r="G33"/>
  <c r="F11"/>
  <c r="D6"/>
  <c r="H6" s="1"/>
  <c r="H11"/>
  <c r="F7"/>
  <c r="G7"/>
  <c r="E6"/>
  <c r="E5" s="1"/>
  <c r="C32"/>
  <c r="H32" s="1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C32"/>
  <c r="E6"/>
  <c r="G11"/>
  <c r="G7"/>
  <c r="H7"/>
  <c r="H11"/>
  <c r="E32"/>
  <c r="C20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F5" i="23" l="1"/>
  <c r="G5"/>
  <c r="C5" i="4"/>
  <c r="C4" s="1"/>
  <c r="B4" i="7"/>
  <c r="E5"/>
  <c r="D4" i="23"/>
  <c r="F4" i="40"/>
  <c r="H4"/>
  <c r="H4" i="39"/>
  <c r="F4"/>
  <c r="G4"/>
  <c r="H4" i="36"/>
  <c r="F4"/>
  <c r="G4"/>
  <c r="C4" i="6"/>
  <c r="G32" i="7"/>
  <c r="G6" i="9"/>
  <c r="C4" i="10"/>
  <c r="C5" i="2"/>
  <c r="C4" s="1"/>
  <c r="B5" i="8"/>
  <c r="B4" s="1"/>
  <c r="H4" i="31"/>
  <c r="F4"/>
  <c r="H4" i="30"/>
  <c r="F4"/>
  <c r="G4"/>
  <c r="F4" i="26"/>
  <c r="H4" i="25"/>
  <c r="F4"/>
  <c r="G4"/>
  <c r="G5" i="24"/>
  <c r="D4"/>
  <c r="H5"/>
  <c r="F5"/>
  <c r="G4" i="23"/>
  <c r="F4"/>
  <c r="H4"/>
  <c r="G5" i="22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H5"/>
  <c r="I32"/>
  <c r="G20"/>
  <c r="I20"/>
  <c r="H20"/>
  <c r="E4" l="1"/>
  <c r="G4" s="1"/>
  <c r="H4" i="24"/>
  <c r="F4"/>
  <c r="G4"/>
  <c r="H4" i="22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<sst xmlns="http://schemas.openxmlformats.org/spreadsheetml/2006/main" count="2143" uniqueCount="133">
  <si>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</si>
  <si>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</si>
  <si>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</si>
  <si>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</si>
  <si>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</si>
  <si>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</si>
  <si>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</si>
  <si>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</si>
  <si>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</si>
  <si>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</si>
  <si>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</si>
  <si>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</si>
  <si>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</si>
  <si>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</si>
  <si>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</si>
  <si>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</si>
  <si>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</si>
  <si>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</si>
  <si>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</si>
  <si>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</si>
  <si>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</si>
  <si>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</si>
  <si>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</si>
  <si>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</si>
  <si>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</si>
  <si>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</si>
  <si>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</si>
  <si>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</si>
  <si>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</si>
  <si>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</si>
  <si>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</si>
  <si>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</si>
  <si>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</si>
  <si>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</si>
  <si>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</si>
  <si>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</si>
  <si>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</si>
  <si>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</si>
  <si>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</si>
  <si>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</si>
  <si>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</si>
  <si>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</si>
  <si>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</si>
  <si>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</si>
  <si>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</si>
  <si>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</si>
  <si>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</si>
  <si>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</si>
  <si>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</si>
  <si>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</si>
  <si>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</si>
  <si>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</si>
  <si>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</si>
  <si>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</si>
  <si>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</si>
  <si>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</si>
  <si>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</si>
  <si>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</si>
  <si>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</si>
  <si>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</si>
  <si>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</si>
  <si>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</si>
  <si>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</si>
  <si>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</si>
  <si>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</si>
  <si>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</si>
  <si>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</si>
  <si>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</si>
  <si>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</si>
  <si>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</si>
  <si>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</si>
  <si>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</si>
  <si>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</si>
  <si>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</si>
  <si>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</si>
  <si>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</si>
  <si>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</si>
  <si>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</si>
  <si>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</si>
  <si>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</si>
  <si>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</si>
  <si>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</si>
  <si>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</si>
  <si>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</si>
  <si>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</si>
  <si>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</si>
  <si>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</si>
  <si>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</si>
  <si>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</si>
  <si>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</si>
  <si>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</si>
  <si>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</si>
  <si>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</si>
  <si>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</si>
  <si>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</si>
  <si>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</si>
  <si>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</si>
  <si>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</si>
  <si>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</si>
  <si>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</si>
  <si>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</si>
  <si>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</si>
  <si>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</si>
  <si>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</si>
  <si>
    <t>Исполнение доходов бюджета муниципального образования муниципального района "Малоярославецкий район" на 01.12.2023 года.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</si>
  <si>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</si>
  <si>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</si>
  <si>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</si>
  <si>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</si>
  <si>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</si>
  <si>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</si>
  <si>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</si>
  <si>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</si>
  <si>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</si>
  <si>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</si>
  <si>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</si>
  <si>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</si>
  <si>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</si>
  <si>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</si>
  <si>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</si>
  <si>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</si>
  <si>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</si>
  <si>
    <t>Исполнение доходов бюджета муниципального образования муниципального района "Малоярославецкий район" на 01.01.2025 года.</t>
  </si>
  <si>
    <t>Исполнение доходов бюджета муниципального образования муниципального района "Малоярославецкий район" на 01.02.2025 года.</t>
  </si>
  <si>
    <t>Утверждено на 2025 год</t>
  </si>
  <si>
    <t>Исполнено в 2025 году</t>
  </si>
  <si>
    <t>Исполнение 2025 к 2024</t>
  </si>
  <si>
    <t>% исполнения бюджета за 2025 год</t>
  </si>
  <si>
    <t>Исполнение доходов бюджета муниципального образования муниципального района "Малоярославецкий район" на 01.03.2025 года.</t>
  </si>
  <si>
    <t>Исполнение доходов бюджета муниципального образования муниципального района "Малоярославецкий район" на 01.04.2025 года.</t>
  </si>
  <si>
    <t>Исполнение доходов бюджета муниципального образования муниципального района "Малоярославецкий район" на 01.05.2025 года.</t>
  </si>
  <si>
    <t>Исполнение доходов бюджета муниципального образования муниципального района "Малоярославецкий район" на 01.06.2025 года.</t>
  </si>
  <si>
    <t>Исполнение доходов бюджета муниципального образования муниципального района "Малоярославецкий район" на 01.07.2025 года.</t>
  </si>
</sst>
</file>

<file path=xl/styles.xml><?xml version="1.0" encoding="utf-8"?>
<styleSheet xmlns="http://schemas.openxmlformats.org/spreadsheetml/2006/main">
  <fonts count="20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58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 applyAlignment="1">
      <alignment horizontal="right" vertical="top" shrinkToFit="1"/>
    </xf>
    <xf numFmtId="4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8" fillId="8" borderId="4" xfId="0" applyFont="1" applyFill="1" applyBorder="1" applyProtection="1">
      <protection locked="0"/>
    </xf>
    <xf numFmtId="4" fontId="8" fillId="8" borderId="4" xfId="0" applyNumberFormat="1" applyFont="1" applyFill="1" applyBorder="1" applyAlignment="1" applyProtection="1">
      <alignment vertical="top"/>
      <protection locked="0"/>
    </xf>
    <xf numFmtId="3" fontId="7" fillId="8" borderId="4" xfId="5" applyNumberFormat="1" applyFont="1" applyFill="1" applyBorder="1" applyAlignment="1">
      <alignment horizontal="right" vertical="top" shrinkToFit="1"/>
    </xf>
    <xf numFmtId="3" fontId="8" fillId="8" borderId="4" xfId="0" applyNumberFormat="1" applyFont="1" applyFill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8" fillId="3" borderId="17" xfId="5" applyNumberFormat="1" applyFont="1" applyFill="1" applyBorder="1" applyAlignment="1" applyProtection="1">
      <alignment horizontal="right" vertical="center" shrinkToFit="1"/>
    </xf>
    <xf numFmtId="4" fontId="18" fillId="3" borderId="17" xfId="23" applyNumberFormat="1" applyFont="1" applyFill="1" applyBorder="1" applyAlignment="1" applyProtection="1">
      <alignment horizontal="right" vertical="center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0" fillId="3" borderId="2" xfId="0" applyNumberFormat="1" applyFont="1" applyFill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9" fillId="3" borderId="2" xfId="0" applyNumberFormat="1" applyFont="1" applyFill="1" applyBorder="1" applyAlignment="1" applyProtection="1">
      <alignment vertical="top"/>
      <protection locked="0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E42" sqref="E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132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39" t="s">
        <v>66</v>
      </c>
      <c r="C3" s="138" t="s">
        <v>67</v>
      </c>
      <c r="D3" s="144"/>
      <c r="E3" s="146"/>
      <c r="F3" s="142"/>
      <c r="G3" s="138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2760836405.23</v>
      </c>
      <c r="D4" s="70">
        <f>D5+D33</f>
        <v>1346999441.5899999</v>
      </c>
      <c r="E4" s="70">
        <f>E5+E33</f>
        <v>1143573187.8200002</v>
      </c>
      <c r="F4" s="72">
        <f>D4/E4*100</f>
        <v>117.78865191460044</v>
      </c>
      <c r="G4" s="72">
        <f>D4/B4*100</f>
        <v>51.477160210222351</v>
      </c>
      <c r="H4" s="73">
        <f>D4/C4*100</f>
        <v>48.789542148832396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418091257.21999997</v>
      </c>
      <c r="E5" s="70">
        <f>E6+E20</f>
        <v>341729569.14000005</v>
      </c>
      <c r="F5" s="76">
        <f t="shared" ref="F5:F42" si="0">D5/E5*100</f>
        <v>122.34564842374409</v>
      </c>
      <c r="G5" s="76">
        <f t="shared" ref="G5:G42" si="1">D5/B5*100</f>
        <v>51.463114979682111</v>
      </c>
      <c r="H5" s="73">
        <f t="shared" ref="H5:H42" si="2">D5/C5*100</f>
        <v>51.41005333532506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391517141.81999999</v>
      </c>
      <c r="E6" s="70">
        <f>E7+E10+E11+E17+E18+E19</f>
        <v>317042687.98000002</v>
      </c>
      <c r="F6" s="76">
        <f t="shared" si="0"/>
        <v>123.49035529395273</v>
      </c>
      <c r="G6" s="76">
        <f t="shared" si="1"/>
        <v>51.406904380009735</v>
      </c>
      <c r="H6" s="73">
        <f t="shared" si="2"/>
        <v>51.406904380009735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245688614.66999999</v>
      </c>
      <c r="E7" s="66">
        <f>E8+E9</f>
        <v>204394260.65000001</v>
      </c>
      <c r="F7" s="72">
        <f t="shared" si="0"/>
        <v>120.20328451918299</v>
      </c>
      <c r="G7" s="72">
        <f t="shared" si="1"/>
        <v>46.568254395318647</v>
      </c>
      <c r="H7" s="73">
        <f t="shared" si="2"/>
        <v>46.568254395318647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5857846</v>
      </c>
      <c r="E8" s="66">
        <v>5010211.62</v>
      </c>
      <c r="F8" s="72">
        <f t="shared" si="0"/>
        <v>116.9181352862696</v>
      </c>
      <c r="G8" s="72">
        <f t="shared" si="1"/>
        <v>54.971164248172144</v>
      </c>
      <c r="H8" s="73">
        <f t="shared" si="2"/>
        <v>54.971164248172144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239830768.66999999</v>
      </c>
      <c r="E9" s="66">
        <v>199384049.03</v>
      </c>
      <c r="F9" s="72">
        <f t="shared" si="0"/>
        <v>120.28583521940325</v>
      </c>
      <c r="G9" s="72">
        <f t="shared" si="1"/>
        <v>46.395033883983913</v>
      </c>
      <c r="H9" s="73">
        <f t="shared" si="2"/>
        <v>46.395033883983913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17799221.109999999</v>
      </c>
      <c r="E10" s="66">
        <v>18024106.800000001</v>
      </c>
      <c r="F10" s="72">
        <f t="shared" si="0"/>
        <v>98.752306050472356</v>
      </c>
      <c r="G10" s="72">
        <f t="shared" si="1"/>
        <v>40.570946689013233</v>
      </c>
      <c r="H10" s="73">
        <f>D10/C10*100</f>
        <v>40.570946689013233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104607606.44</v>
      </c>
      <c r="E11" s="66">
        <f>E12+E13+E14+E15+E16</f>
        <v>79872574.510000005</v>
      </c>
      <c r="F11" s="72">
        <f t="shared" si="0"/>
        <v>130.96811650525072</v>
      </c>
      <c r="G11" s="72">
        <f t="shared" si="1"/>
        <v>67.510922680179661</v>
      </c>
      <c r="H11" s="73">
        <f t="shared" si="2"/>
        <v>67.510922680179661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95860038.280000001</v>
      </c>
      <c r="E12" s="66">
        <v>67639651.120000005</v>
      </c>
      <c r="F12" s="72">
        <f t="shared" si="0"/>
        <v>141.72166280091244</v>
      </c>
      <c r="G12" s="72">
        <f t="shared" si="1"/>
        <v>68.87359506112864</v>
      </c>
      <c r="H12" s="73">
        <f t="shared" si="2"/>
        <v>68.87359506112864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2149.06</v>
      </c>
      <c r="E13" s="66">
        <v>117165.9</v>
      </c>
      <c r="F13" s="72">
        <f t="shared" si="0"/>
        <v>1.8342026135590648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-1289169.5</v>
      </c>
      <c r="E14" s="66">
        <v>482155.02</v>
      </c>
      <c r="F14" s="72">
        <f t="shared" si="0"/>
        <v>-267.37655868438333</v>
      </c>
      <c r="G14" s="72">
        <f t="shared" si="1"/>
        <v>-50.968753422344939</v>
      </c>
      <c r="H14" s="73">
        <f t="shared" si="2"/>
        <v>-50.968753422344939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10034588.6</v>
      </c>
      <c r="E15" s="66">
        <v>11633602.470000001</v>
      </c>
      <c r="F15" s="72">
        <f t="shared" si="0"/>
        <v>86.25521308534104</v>
      </c>
      <c r="G15" s="72">
        <f t="shared" si="1"/>
        <v>75.805647557830042</v>
      </c>
      <c r="H15" s="73">
        <f t="shared" si="2"/>
        <v>75.805647557830042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9210899.0399999991</v>
      </c>
      <c r="E17" s="66">
        <v>9558878.4600000009</v>
      </c>
      <c r="F17" s="72">
        <f t="shared" si="0"/>
        <v>96.359620833593056</v>
      </c>
      <c r="G17" s="72">
        <f t="shared" si="1"/>
        <v>46.767702665651179</v>
      </c>
      <c r="H17" s="73">
        <f t="shared" si="2"/>
        <v>46.767702665651179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14210800.560000001</v>
      </c>
      <c r="E18" s="66">
        <v>5192867.5599999996</v>
      </c>
      <c r="F18" s="72">
        <f t="shared" si="0"/>
        <v>273.65998450382205</v>
      </c>
      <c r="G18" s="72">
        <f t="shared" si="1"/>
        <v>91.682584258064509</v>
      </c>
      <c r="H18" s="73">
        <f t="shared" si="2"/>
        <v>91.682584258064509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26574115.400000002</v>
      </c>
      <c r="E20" s="70">
        <f>E21+E22+E23+E26+E28+E29</f>
        <v>24686881.16</v>
      </c>
      <c r="F20" s="76">
        <f t="shared" si="0"/>
        <v>107.6446847528795</v>
      </c>
      <c r="G20" s="76">
        <f t="shared" si="1"/>
        <v>52.305747357881351</v>
      </c>
      <c r="H20" s="73">
        <f t="shared" si="2"/>
        <v>51.45649172842095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5342615.68</v>
      </c>
      <c r="E21" s="66">
        <v>4844811.21</v>
      </c>
      <c r="F21" s="72">
        <f t="shared" si="0"/>
        <v>110.27500243915594</v>
      </c>
      <c r="G21" s="72">
        <f t="shared" si="1"/>
        <v>45.956047271985952</v>
      </c>
      <c r="H21" s="73">
        <f t="shared" si="2"/>
        <v>45.956047271985952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993744.33</v>
      </c>
      <c r="E22" s="66">
        <v>888694.3</v>
      </c>
      <c r="F22" s="72">
        <f t="shared" si="0"/>
        <v>111.82071607750829</v>
      </c>
      <c r="G22" s="72">
        <f t="shared" si="1"/>
        <v>70.981737857142861</v>
      </c>
      <c r="H22" s="73">
        <f t="shared" si="2"/>
        <v>70.981737857142861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11932156.48</v>
      </c>
      <c r="E23" s="66">
        <f>E24+E25</f>
        <v>12200703.66</v>
      </c>
      <c r="F23" s="72">
        <f t="shared" si="0"/>
        <v>97.798920558324582</v>
      </c>
      <c r="G23" s="72">
        <f t="shared" si="1"/>
        <v>47.263850231806501</v>
      </c>
      <c r="H23" s="73">
        <f t="shared" si="2"/>
        <v>47.263850231806501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11808906.380000001</v>
      </c>
      <c r="E24" s="66">
        <v>11883364.73</v>
      </c>
      <c r="F24" s="72">
        <f t="shared" si="0"/>
        <v>99.373423675097456</v>
      </c>
      <c r="G24" s="72">
        <f t="shared" si="1"/>
        <v>46.775650611124426</v>
      </c>
      <c r="H24" s="73">
        <f t="shared" si="2"/>
        <v>46.775650611124426</v>
      </c>
    </row>
    <row r="25" spans="1:8" ht="15" customHeight="1" outlineLevel="3">
      <c r="A25" s="43" t="s">
        <v>42</v>
      </c>
      <c r="B25" s="77"/>
      <c r="C25" s="77"/>
      <c r="D25" s="66">
        <v>123250.1</v>
      </c>
      <c r="E25" s="66">
        <v>317338.93</v>
      </c>
      <c r="F25" s="72">
        <f t="shared" si="0"/>
        <v>38.838632247231693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4478949.22</v>
      </c>
      <c r="E26" s="66">
        <v>5451535.7599999998</v>
      </c>
      <c r="F26" s="72">
        <f t="shared" si="0"/>
        <v>82.159402729479652</v>
      </c>
      <c r="G26" s="72">
        <f t="shared" si="1"/>
        <v>43.341814903676337</v>
      </c>
      <c r="H26" s="73">
        <f t="shared" si="2"/>
        <v>43.341814903676337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4478949.22</v>
      </c>
      <c r="E27" s="66">
        <v>5451535.7599999998</v>
      </c>
      <c r="F27" s="72">
        <f t="shared" si="0"/>
        <v>82.159402729479652</v>
      </c>
      <c r="G27" s="72">
        <f t="shared" si="1"/>
        <v>43.341814903676337</v>
      </c>
      <c r="H27" s="73">
        <f t="shared" si="2"/>
        <v>43.341814903676337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3327888.77</v>
      </c>
      <c r="E28" s="66">
        <v>1294275.19</v>
      </c>
      <c r="F28" s="72">
        <f t="shared" si="0"/>
        <v>257.12373965848798</v>
      </c>
      <c r="G28" s="72">
        <f t="shared" si="1"/>
        <v>151.26767136363637</v>
      </c>
      <c r="H28" s="73">
        <f t="shared" si="2"/>
        <v>151.26767136363637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:E29" si="3">D30+D31+D32</f>
        <v>498760.92</v>
      </c>
      <c r="E29" s="77">
        <f t="shared" si="3"/>
        <v>6861.0400000000009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42382.51</v>
      </c>
      <c r="E30" s="66">
        <v>-1500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319428.40999999997</v>
      </c>
      <c r="E31" s="66">
        <v>-16638.96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136950</v>
      </c>
      <c r="E32" s="66">
        <v>25000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1947588353.3499999</v>
      </c>
      <c r="D33" s="79">
        <f>D34+D40+D41+D39</f>
        <v>928908184.36999989</v>
      </c>
      <c r="E33" s="79">
        <f>E34+E40+E41+E39</f>
        <v>801843618.68000007</v>
      </c>
      <c r="F33" s="76">
        <f t="shared" si="0"/>
        <v>115.84655196223601</v>
      </c>
      <c r="G33" s="76">
        <f t="shared" si="1"/>
        <v>51.483484314619432</v>
      </c>
      <c r="H33" s="73">
        <f t="shared" si="2"/>
        <v>47.695303926633528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1947588353.3499999</v>
      </c>
      <c r="D34" s="79">
        <f>D35+D36+D37+D38</f>
        <v>929060155.88</v>
      </c>
      <c r="E34" s="79">
        <f>E35+E36+E37+E38</f>
        <v>801202515.59000003</v>
      </c>
      <c r="F34" s="76">
        <f t="shared" si="0"/>
        <v>115.95821752954014</v>
      </c>
      <c r="G34" s="76">
        <f t="shared" si="1"/>
        <v>51.491907130763167</v>
      </c>
      <c r="H34" s="73">
        <f t="shared" si="2"/>
        <v>47.703106987775215</v>
      </c>
    </row>
    <row r="35" spans="1:8">
      <c r="A35" s="47" t="s">
        <v>57</v>
      </c>
      <c r="B35" s="81"/>
      <c r="C35" s="135">
        <v>2187360</v>
      </c>
      <c r="D35" s="135">
        <v>911400</v>
      </c>
      <c r="E35" s="82">
        <v>1184820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140">
        <v>419574685.56</v>
      </c>
      <c r="D36" s="135">
        <v>105166448.94</v>
      </c>
      <c r="E36" s="82">
        <v>91501495.879999995</v>
      </c>
      <c r="F36" s="72">
        <f t="shared" si="0"/>
        <v>114.93413077958961</v>
      </c>
      <c r="G36" s="72">
        <f t="shared" si="1"/>
        <v>32.101905842426213</v>
      </c>
      <c r="H36" s="73">
        <f t="shared" si="2"/>
        <v>25.065012871221228</v>
      </c>
    </row>
    <row r="37" spans="1:8">
      <c r="A37" s="47" t="s">
        <v>59</v>
      </c>
      <c r="B37" s="81">
        <v>1406942958.5</v>
      </c>
      <c r="C37" s="140">
        <v>1439026180.5</v>
      </c>
      <c r="D37" s="135">
        <v>774983923.01999998</v>
      </c>
      <c r="E37" s="82">
        <v>674924442.99000001</v>
      </c>
      <c r="F37" s="72">
        <f t="shared" si="0"/>
        <v>114.82528615895491</v>
      </c>
      <c r="G37" s="72">
        <f t="shared" si="1"/>
        <v>55.08282466875859</v>
      </c>
      <c r="H37" s="73">
        <f t="shared" si="2"/>
        <v>53.854747990111363</v>
      </c>
    </row>
    <row r="38" spans="1:8">
      <c r="A38" s="47" t="s">
        <v>60</v>
      </c>
      <c r="B38" s="81">
        <v>69738989.049999997</v>
      </c>
      <c r="C38" s="135">
        <v>86800127.290000007</v>
      </c>
      <c r="D38" s="135">
        <v>47998383.920000002</v>
      </c>
      <c r="E38" s="82">
        <v>33591756.719999999</v>
      </c>
      <c r="F38" s="72">
        <f t="shared" si="0"/>
        <v>142.88738847475199</v>
      </c>
      <c r="G38" s="72">
        <f t="shared" si="1"/>
        <v>68.825752385924503</v>
      </c>
      <c r="H38" s="73">
        <f t="shared" si="2"/>
        <v>55.297596234665612</v>
      </c>
    </row>
    <row r="39" spans="1:8">
      <c r="A39" s="47" t="s">
        <v>113</v>
      </c>
      <c r="B39" s="81"/>
      <c r="C39" s="82"/>
      <c r="D39" s="135"/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-150965544.28</v>
      </c>
      <c r="D42" s="106">
        <v>78523920.25</v>
      </c>
      <c r="E42" s="106">
        <v>48208600.799999997</v>
      </c>
      <c r="F42" s="107">
        <f t="shared" si="0"/>
        <v>162.88363268572607</v>
      </c>
      <c r="G42" s="107">
        <f t="shared" si="1"/>
        <v>-174.49760055555558</v>
      </c>
      <c r="H42" s="108">
        <f t="shared" si="2"/>
        <v>-52.014465038697502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119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18" t="s">
        <v>66</v>
      </c>
      <c r="C3" s="117" t="s">
        <v>67</v>
      </c>
      <c r="D3" s="144"/>
      <c r="E3" s="146"/>
      <c r="F3" s="142"/>
      <c r="G3" s="11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2556804610.8299999</v>
      </c>
      <c r="D4" s="70">
        <f>D5+D33</f>
        <v>1590798070.8600004</v>
      </c>
      <c r="E4" s="71">
        <f>E5+E33</f>
        <v>1545772406.1499999</v>
      </c>
      <c r="F4" s="72">
        <f>D4/E4*100</f>
        <v>102.91282626930469</v>
      </c>
      <c r="G4" s="72">
        <f>D4/B4*100</f>
        <v>66.082105659717982</v>
      </c>
      <c r="H4" s="73">
        <f>D4/C4*100</f>
        <v>62.218210344340285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658678659.4799999</v>
      </c>
      <c r="D5" s="70">
        <f>D6+D20</f>
        <v>500903108.71999997</v>
      </c>
      <c r="E5" s="75">
        <f>E6+E20</f>
        <v>387293331.36999995</v>
      </c>
      <c r="F5" s="76">
        <f t="shared" ref="F5:F42" si="0">D5/E5*100</f>
        <v>129.33429732655611</v>
      </c>
      <c r="G5" s="76">
        <f t="shared" ref="G5:G42" si="1">D5/B5*100</f>
        <v>81.635502990663582</v>
      </c>
      <c r="H5" s="73">
        <f t="shared" ref="H5:H42" si="2">D5/C5*100</f>
        <v>76.046658186169665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609893408.17999995</v>
      </c>
      <c r="D6" s="70">
        <f>D7+D10+D11+D17+D18+D19</f>
        <v>465393630.29999995</v>
      </c>
      <c r="E6" s="75">
        <f>E7+E10+E11+E17+E18+E19</f>
        <v>354632103.69999993</v>
      </c>
      <c r="F6" s="76">
        <f t="shared" si="0"/>
        <v>131.23279743835556</v>
      </c>
      <c r="G6" s="76">
        <f t="shared" si="1"/>
        <v>82.386096838946457</v>
      </c>
      <c r="H6" s="73">
        <f t="shared" si="2"/>
        <v>76.307371756778636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296661016.87</v>
      </c>
      <c r="E7" s="66">
        <f>E8+E9</f>
        <v>234788110.25999999</v>
      </c>
      <c r="F7" s="72">
        <f t="shared" si="0"/>
        <v>126.35265752660266</v>
      </c>
      <c r="G7" s="72">
        <f t="shared" si="1"/>
        <v>75.905613765338899</v>
      </c>
      <c r="H7" s="73">
        <f t="shared" si="2"/>
        <v>68.068241753253673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7157736.5199999996</v>
      </c>
      <c r="E8" s="66">
        <v>6994292.4500000002</v>
      </c>
      <c r="F8" s="72">
        <f t="shared" si="0"/>
        <v>102.336820645811</v>
      </c>
      <c r="G8" s="72">
        <f t="shared" si="1"/>
        <v>77.422827378489657</v>
      </c>
      <c r="H8" s="73">
        <f t="shared" si="2"/>
        <v>77.422827378489657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289503280.35000002</v>
      </c>
      <c r="E9" s="66">
        <v>227793817.81</v>
      </c>
      <c r="F9" s="72">
        <f t="shared" si="0"/>
        <v>127.09005149185879</v>
      </c>
      <c r="G9" s="72">
        <f t="shared" si="1"/>
        <v>75.868854785428695</v>
      </c>
      <c r="H9" s="73">
        <f t="shared" si="2"/>
        <v>67.865507632417803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26465827.27</v>
      </c>
      <c r="E10" s="66">
        <v>24518333.059999999</v>
      </c>
      <c r="F10" s="72">
        <f t="shared" si="0"/>
        <v>107.94301229710108</v>
      </c>
      <c r="G10" s="72">
        <f t="shared" si="1"/>
        <v>70.647176791967041</v>
      </c>
      <c r="H10" s="73">
        <f>D10/C10*100</f>
        <v>70.647176791967041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119595277.3</v>
      </c>
      <c r="E11" s="66">
        <f>E12+E13+E14+E15+E16</f>
        <v>69762776.090000004</v>
      </c>
      <c r="F11" s="72">
        <f t="shared" si="0"/>
        <v>171.43136211453478</v>
      </c>
      <c r="G11" s="72">
        <f t="shared" si="1"/>
        <v>116.34431261609586</v>
      </c>
      <c r="H11" s="73">
        <f t="shared" si="2"/>
        <v>116.34431261609586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104915025.81</v>
      </c>
      <c r="E12" s="66">
        <v>61620575.640000001</v>
      </c>
      <c r="F12" s="72">
        <f t="shared" si="0"/>
        <v>170.25973016372816</v>
      </c>
      <c r="G12" s="72">
        <f t="shared" si="1"/>
        <v>117.15861832922845</v>
      </c>
      <c r="H12" s="73">
        <f t="shared" si="2"/>
        <v>117.15861832922845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157322.14000000001</v>
      </c>
      <c r="E13" s="66">
        <v>-242304.82</v>
      </c>
      <c r="F13" s="72">
        <f t="shared" si="0"/>
        <v>-64.927367107265965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301722.95</v>
      </c>
      <c r="F14" s="72">
        <f t="shared" si="0"/>
        <v>773.27827399274736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12189771.33</v>
      </c>
      <c r="E15" s="66">
        <v>8082782.3200000003</v>
      </c>
      <c r="F15" s="72">
        <f t="shared" si="0"/>
        <v>150.81157511612906</v>
      </c>
      <c r="G15" s="72">
        <f t="shared" si="1"/>
        <v>93.928573723716752</v>
      </c>
      <c r="H15" s="73">
        <f t="shared" si="2"/>
        <v>93.928573723716752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14842157.4</v>
      </c>
      <c r="E17" s="66">
        <v>18789531.02</v>
      </c>
      <c r="F17" s="72">
        <f t="shared" si="0"/>
        <v>78.991633075895678</v>
      </c>
      <c r="G17" s="72">
        <f t="shared" si="1"/>
        <v>62.38081972789945</v>
      </c>
      <c r="H17" s="73">
        <f t="shared" si="2"/>
        <v>62.38081972789945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7829351.46</v>
      </c>
      <c r="E18" s="66">
        <v>6773353.2699999996</v>
      </c>
      <c r="F18" s="72">
        <f t="shared" si="0"/>
        <v>115.59047856956086</v>
      </c>
      <c r="G18" s="72">
        <f t="shared" si="1"/>
        <v>78.17213672330972</v>
      </c>
      <c r="H18" s="73">
        <f t="shared" si="2"/>
        <v>78.17213672330972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35509478.420000002</v>
      </c>
      <c r="E20" s="70">
        <f>E21+E22+E23+E26+E28+E29</f>
        <v>32661227.669999998</v>
      </c>
      <c r="F20" s="76">
        <f t="shared" si="0"/>
        <v>108.7205869258129</v>
      </c>
      <c r="G20" s="76">
        <f t="shared" si="1"/>
        <v>72.92750052287127</v>
      </c>
      <c r="H20" s="73">
        <f t="shared" si="2"/>
        <v>72.787322958813988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8289452.2599999998</v>
      </c>
      <c r="E21" s="66">
        <v>7850898.0199999996</v>
      </c>
      <c r="F21" s="72">
        <f t="shared" si="0"/>
        <v>105.58603918790936</v>
      </c>
      <c r="G21" s="72">
        <f t="shared" si="1"/>
        <v>71.86800971045183</v>
      </c>
      <c r="H21" s="73">
        <f t="shared" si="2"/>
        <v>71.86800971045183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1078243.32</v>
      </c>
      <c r="E22" s="66">
        <v>1969460.52</v>
      </c>
      <c r="F22" s="72">
        <f t="shared" si="0"/>
        <v>54.748156109267931</v>
      </c>
      <c r="G22" s="72">
        <f t="shared" si="1"/>
        <v>40.688427169811327</v>
      </c>
      <c r="H22" s="73">
        <f t="shared" si="2"/>
        <v>40.688427169811327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15269368.729999999</v>
      </c>
      <c r="E23" s="66">
        <f>E24+E25</f>
        <v>14860138.140000001</v>
      </c>
      <c r="F23" s="72">
        <f t="shared" si="0"/>
        <v>102.75388146559987</v>
      </c>
      <c r="G23" s="72">
        <f t="shared" si="1"/>
        <v>68.349904789615039</v>
      </c>
      <c r="H23" s="73">
        <f t="shared" si="2"/>
        <v>68.349904789615039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14839129.779999999</v>
      </c>
      <c r="E24" s="66">
        <v>14637424.060000001</v>
      </c>
      <c r="F24" s="72">
        <f t="shared" si="0"/>
        <v>101.37801377601134</v>
      </c>
      <c r="G24" s="72">
        <f t="shared" si="1"/>
        <v>66.424036615935535</v>
      </c>
      <c r="H24" s="73">
        <f t="shared" si="2"/>
        <v>66.424036615935535</v>
      </c>
    </row>
    <row r="25" spans="1:8" ht="15" customHeight="1" outlineLevel="3">
      <c r="A25" s="43" t="s">
        <v>42</v>
      </c>
      <c r="B25" s="77"/>
      <c r="C25" s="77"/>
      <c r="D25" s="66">
        <v>430238.95</v>
      </c>
      <c r="E25" s="66">
        <v>222714.08</v>
      </c>
      <c r="F25" s="72">
        <f t="shared" si="0"/>
        <v>193.17995072426496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8846002.5</v>
      </c>
      <c r="E26" s="66">
        <v>6587725.25</v>
      </c>
      <c r="F26" s="72">
        <f t="shared" si="0"/>
        <v>134.28007641939834</v>
      </c>
      <c r="G26" s="72">
        <f t="shared" si="1"/>
        <v>87.869489310142256</v>
      </c>
      <c r="H26" s="73">
        <f t="shared" si="2"/>
        <v>87.869489310142256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8846002.5</v>
      </c>
      <c r="E27" s="66">
        <v>6587725.25</v>
      </c>
      <c r="F27" s="72">
        <f t="shared" si="0"/>
        <v>134.28007641939834</v>
      </c>
      <c r="G27" s="72">
        <f t="shared" si="1"/>
        <v>87.869489310142256</v>
      </c>
      <c r="H27" s="73">
        <f t="shared" si="2"/>
        <v>87.869489310142256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1821899.98</v>
      </c>
      <c r="E28" s="66">
        <v>1300072.04</v>
      </c>
      <c r="F28" s="72">
        <f t="shared" si="0"/>
        <v>140.13838648510585</v>
      </c>
      <c r="G28" s="72">
        <f t="shared" si="1"/>
        <v>86.757141904761909</v>
      </c>
      <c r="H28" s="73">
        <f t="shared" si="2"/>
        <v>86.757141904761909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204511.63</v>
      </c>
      <c r="E29" s="77">
        <f>E30+E31+E32</f>
        <v>92933.7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-7299.19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159800.98000000001</v>
      </c>
      <c r="E31" s="66">
        <v>31184.36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46210.65</v>
      </c>
      <c r="E32" s="66">
        <v>69048.53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1898125951.3500001</v>
      </c>
      <c r="D33" s="79">
        <f>D34+D40+D41+D39</f>
        <v>1089894962.1400003</v>
      </c>
      <c r="E33" s="79">
        <f>E34+E39+E40+E41</f>
        <v>1158479074.78</v>
      </c>
      <c r="F33" s="76">
        <f t="shared" si="0"/>
        <v>94.079814289867599</v>
      </c>
      <c r="G33" s="76">
        <f t="shared" si="1"/>
        <v>60.761694987320844</v>
      </c>
      <c r="H33" s="73">
        <f t="shared" si="2"/>
        <v>57.41952800154472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1898125951.3500001</v>
      </c>
      <c r="D34" s="79">
        <f>D35+D36+D37+D38</f>
        <v>1089253859.0500002</v>
      </c>
      <c r="E34" s="79">
        <f>E35+E36+E37+E38</f>
        <v>1160283285.5</v>
      </c>
      <c r="F34" s="76">
        <f t="shared" si="0"/>
        <v>93.878268579953627</v>
      </c>
      <c r="G34" s="76">
        <f t="shared" si="1"/>
        <v>60.72595346014328</v>
      </c>
      <c r="H34" s="73">
        <f t="shared" si="2"/>
        <v>57.38575241939516</v>
      </c>
    </row>
    <row r="35" spans="1:8">
      <c r="A35" s="47" t="s">
        <v>57</v>
      </c>
      <c r="B35" s="81"/>
      <c r="C35" s="82">
        <v>2460780</v>
      </c>
      <c r="D35" s="82">
        <v>1549380</v>
      </c>
      <c r="E35" s="82">
        <v>1275960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385555095.67000002</v>
      </c>
      <c r="D36" s="82">
        <v>139994695.18000001</v>
      </c>
      <c r="E36" s="82">
        <v>175287098.03999999</v>
      </c>
      <c r="F36" s="72">
        <f t="shared" si="0"/>
        <v>79.865943783297524</v>
      </c>
      <c r="G36" s="72">
        <f t="shared" si="1"/>
        <v>39.621603817101693</v>
      </c>
      <c r="H36" s="73">
        <f t="shared" si="2"/>
        <v>36.309906613145294</v>
      </c>
    </row>
    <row r="37" spans="1:8">
      <c r="A37" s="47" t="s">
        <v>59</v>
      </c>
      <c r="B37" s="81">
        <v>1252074088.5</v>
      </c>
      <c r="C37" s="82">
        <v>1299151062.1800001</v>
      </c>
      <c r="D37" s="82">
        <v>850296651.19000006</v>
      </c>
      <c r="E37" s="82">
        <v>882977082.89999998</v>
      </c>
      <c r="F37" s="72">
        <f t="shared" si="0"/>
        <v>96.298835797338455</v>
      </c>
      <c r="G37" s="72">
        <f t="shared" si="1"/>
        <v>67.911049274142059</v>
      </c>
      <c r="H37" s="73">
        <f t="shared" si="2"/>
        <v>65.450175575670627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97413132.680000007</v>
      </c>
      <c r="E38" s="82">
        <v>100743144.56</v>
      </c>
      <c r="F38" s="72">
        <f t="shared" si="0"/>
        <v>96.69455237421468</v>
      </c>
      <c r="G38" s="72">
        <f t="shared" si="1"/>
        <v>51.728222593502252</v>
      </c>
      <c r="H38" s="73">
        <f t="shared" si="2"/>
        <v>46.17633115733166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155676887.97999999</v>
      </c>
      <c r="E42" s="106">
        <v>31422355.260000002</v>
      </c>
      <c r="F42" s="107">
        <f t="shared" si="0"/>
        <v>495.43354306789792</v>
      </c>
      <c r="G42" s="107">
        <f t="shared" si="1"/>
        <v>-369.19128223492305</v>
      </c>
      <c r="H42" s="108">
        <f t="shared" si="2"/>
        <v>-173.11671110788507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118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16" t="s">
        <v>66</v>
      </c>
      <c r="C3" s="115" t="s">
        <v>67</v>
      </c>
      <c r="D3" s="144"/>
      <c r="E3" s="146"/>
      <c r="F3" s="142"/>
      <c r="G3" s="11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2507170736.1400003</v>
      </c>
      <c r="D4" s="70">
        <f>D5+D33</f>
        <v>1404033739.1900001</v>
      </c>
      <c r="E4" s="71">
        <f>E5+E33</f>
        <v>1411173532.6200001</v>
      </c>
      <c r="F4" s="72">
        <f>D4/E4*100</f>
        <v>99.494052767787934</v>
      </c>
      <c r="G4" s="72">
        <f>D4/B4*100</f>
        <v>58.323873785441506</v>
      </c>
      <c r="H4" s="73">
        <f>D4/C4*100</f>
        <v>56.000723004274846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441123896.59000003</v>
      </c>
      <c r="E5" s="75">
        <f>E6+E20</f>
        <v>342015564.21999997</v>
      </c>
      <c r="F5" s="76">
        <f t="shared" ref="F5:F42" si="0">D5/E5*100</f>
        <v>128.97772579327679</v>
      </c>
      <c r="G5" s="76">
        <f t="shared" ref="G5:G42" si="1">D5/B5*100</f>
        <v>71.892888170227209</v>
      </c>
      <c r="H5" s="73">
        <f t="shared" ref="H5:H42" si="2">D5/C5*100</f>
        <v>71.881902649798164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410311786.91000003</v>
      </c>
      <c r="E6" s="75">
        <f>E7+E10+E11+E17+E18+E19</f>
        <v>312877465.41999996</v>
      </c>
      <c r="F6" s="76">
        <f t="shared" si="0"/>
        <v>131.14136755077786</v>
      </c>
      <c r="G6" s="76">
        <f t="shared" si="1"/>
        <v>72.635258434323333</v>
      </c>
      <c r="H6" s="73">
        <f t="shared" si="2"/>
        <v>72.635258434323333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255852515.16999999</v>
      </c>
      <c r="E7" s="66">
        <f>E8+E9</f>
        <v>202234840.58000001</v>
      </c>
      <c r="F7" s="72">
        <f t="shared" si="0"/>
        <v>126.51258034284648</v>
      </c>
      <c r="G7" s="72">
        <f t="shared" si="1"/>
        <v>65.464085582551817</v>
      </c>
      <c r="H7" s="73">
        <f t="shared" si="2"/>
        <v>65.464085582551817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6196498.6600000001</v>
      </c>
      <c r="E8" s="66">
        <v>6275804.2199999997</v>
      </c>
      <c r="F8" s="72">
        <f t="shared" si="0"/>
        <v>98.736328329885353</v>
      </c>
      <c r="G8" s="72">
        <f t="shared" si="1"/>
        <v>67.025440900725215</v>
      </c>
      <c r="H8" s="73">
        <f t="shared" si="2"/>
        <v>67.025440900725215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249656016.50999999</v>
      </c>
      <c r="E9" s="66">
        <v>195959036.36000001</v>
      </c>
      <c r="F9" s="72">
        <f t="shared" si="0"/>
        <v>127.40214544194444</v>
      </c>
      <c r="G9" s="72">
        <f t="shared" si="1"/>
        <v>65.426257139492819</v>
      </c>
      <c r="H9" s="73">
        <f t="shared" si="2"/>
        <v>65.426257139492819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22867913.02</v>
      </c>
      <c r="E10" s="66">
        <v>21165773.050000001</v>
      </c>
      <c r="F10" s="72">
        <f t="shared" si="0"/>
        <v>108.04194567322925</v>
      </c>
      <c r="G10" s="72">
        <f t="shared" si="1"/>
        <v>61.042999997908808</v>
      </c>
      <c r="H10" s="73">
        <f>D10/C10*100</f>
        <v>61.042999997908808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110841638.78</v>
      </c>
      <c r="E11" s="66">
        <f>E12+E13+E14+E15+E16</f>
        <v>66719376.129999995</v>
      </c>
      <c r="F11" s="72">
        <f t="shared" si="0"/>
        <v>166.13110794685727</v>
      </c>
      <c r="G11" s="72">
        <f t="shared" si="1"/>
        <v>107.82862471025597</v>
      </c>
      <c r="H11" s="73">
        <f t="shared" si="2"/>
        <v>107.82862471025597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96221339.049999997</v>
      </c>
      <c r="E12" s="66">
        <v>58750980</v>
      </c>
      <c r="F12" s="72">
        <f t="shared" si="0"/>
        <v>163.7782706773572</v>
      </c>
      <c r="G12" s="72">
        <f t="shared" si="1"/>
        <v>107.45037757796301</v>
      </c>
      <c r="H12" s="73">
        <f t="shared" si="2"/>
        <v>107.45037757796301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125139.76</v>
      </c>
      <c r="E13" s="66">
        <v>-252182.75</v>
      </c>
      <c r="F13" s="72">
        <f t="shared" si="0"/>
        <v>-49.622648654596716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2333420.52</v>
      </c>
      <c r="E14" s="66">
        <v>299090.8</v>
      </c>
      <c r="F14" s="72">
        <f t="shared" si="0"/>
        <v>780.17127908982832</v>
      </c>
      <c r="G14" s="72">
        <f t="shared" si="1"/>
        <v>873.94026966292131</v>
      </c>
      <c r="H14" s="73">
        <f t="shared" si="2"/>
        <v>873.94026966292131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12161739.449999999</v>
      </c>
      <c r="E15" s="66">
        <v>7921488.0800000001</v>
      </c>
      <c r="F15" s="72">
        <f t="shared" si="0"/>
        <v>153.52846999423875</v>
      </c>
      <c r="G15" s="72">
        <f t="shared" si="1"/>
        <v>93.712573403783395</v>
      </c>
      <c r="H15" s="73">
        <f t="shared" si="2"/>
        <v>93.712573403783395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14523442.869999999</v>
      </c>
      <c r="E17" s="66">
        <v>16922255.149999999</v>
      </c>
      <c r="F17" s="72">
        <f t="shared" si="0"/>
        <v>85.824511811595045</v>
      </c>
      <c r="G17" s="72">
        <f t="shared" si="1"/>
        <v>61.041279046260257</v>
      </c>
      <c r="H17" s="73">
        <f t="shared" si="2"/>
        <v>61.041279046260257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6226277.0700000003</v>
      </c>
      <c r="E18" s="66">
        <v>5835220.5099999998</v>
      </c>
      <c r="F18" s="72">
        <f t="shared" si="0"/>
        <v>106.70165864905765</v>
      </c>
      <c r="G18" s="72">
        <f t="shared" si="1"/>
        <v>62.166245171122803</v>
      </c>
      <c r="H18" s="73">
        <f t="shared" si="2"/>
        <v>62.166245171122803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30812109.68</v>
      </c>
      <c r="E20" s="70">
        <f>E21+E22+E23+E26+E28+E29</f>
        <v>29138098.799999997</v>
      </c>
      <c r="F20" s="76">
        <f t="shared" si="0"/>
        <v>105.74509301890349</v>
      </c>
      <c r="G20" s="76">
        <f t="shared" si="1"/>
        <v>63.2802914822134</v>
      </c>
      <c r="H20" s="73">
        <f t="shared" si="2"/>
        <v>63.158657296903172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6420115.8899999997</v>
      </c>
      <c r="E21" s="66">
        <v>6765073.2599999998</v>
      </c>
      <c r="F21" s="72">
        <f t="shared" si="0"/>
        <v>94.900907104145688</v>
      </c>
      <c r="G21" s="72">
        <f t="shared" si="1"/>
        <v>55.661210976652164</v>
      </c>
      <c r="H21" s="73">
        <f t="shared" si="2"/>
        <v>55.661210976652164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1025388.33</v>
      </c>
      <c r="E22" s="66">
        <v>1936244.12</v>
      </c>
      <c r="F22" s="72">
        <f t="shared" si="0"/>
        <v>52.95759555360199</v>
      </c>
      <c r="G22" s="72">
        <f t="shared" si="1"/>
        <v>38.693899245283021</v>
      </c>
      <c r="H22" s="73">
        <f t="shared" si="2"/>
        <v>38.693899245283021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13710235.67</v>
      </c>
      <c r="E23" s="66">
        <f>E24+E25</f>
        <v>13340581.060000001</v>
      </c>
      <c r="F23" s="72">
        <f t="shared" si="0"/>
        <v>102.77090336873226</v>
      </c>
      <c r="G23" s="72">
        <f t="shared" si="1"/>
        <v>61.370795299910476</v>
      </c>
      <c r="H23" s="73">
        <f t="shared" si="2"/>
        <v>61.370795299910476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13292696.74</v>
      </c>
      <c r="E24" s="66">
        <v>13119866.98</v>
      </c>
      <c r="F24" s="72">
        <f t="shared" si="0"/>
        <v>101.31731335587062</v>
      </c>
      <c r="G24" s="72">
        <f t="shared" si="1"/>
        <v>59.501775917636522</v>
      </c>
      <c r="H24" s="73">
        <f t="shared" si="2"/>
        <v>59.501775917636522</v>
      </c>
    </row>
    <row r="25" spans="1:8" ht="15" customHeight="1" outlineLevel="3">
      <c r="A25" s="43" t="s">
        <v>42</v>
      </c>
      <c r="B25" s="77"/>
      <c r="C25" s="77"/>
      <c r="D25" s="66">
        <v>417538.93</v>
      </c>
      <c r="E25" s="66">
        <v>220714.08</v>
      </c>
      <c r="F25" s="72">
        <f t="shared" si="0"/>
        <v>189.17639055922487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7781848.2800000003</v>
      </c>
      <c r="E26" s="66">
        <v>5882016.6799999997</v>
      </c>
      <c r="F26" s="72">
        <f t="shared" si="0"/>
        <v>132.29898355201536</v>
      </c>
      <c r="G26" s="72">
        <f t="shared" si="1"/>
        <v>77.298987226445945</v>
      </c>
      <c r="H26" s="73">
        <f t="shared" si="2"/>
        <v>77.298987226445945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7781848.2800000003</v>
      </c>
      <c r="E27" s="66">
        <v>5882016.6799999997</v>
      </c>
      <c r="F27" s="72">
        <f t="shared" si="0"/>
        <v>132.29898355201536</v>
      </c>
      <c r="G27" s="72">
        <f t="shared" si="1"/>
        <v>77.298987226445945</v>
      </c>
      <c r="H27" s="73">
        <f t="shared" si="2"/>
        <v>77.298987226445945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1682520.49</v>
      </c>
      <c r="E28" s="66">
        <v>1135204.8899999999</v>
      </c>
      <c r="F28" s="72">
        <f t="shared" si="0"/>
        <v>148.21293537592143</v>
      </c>
      <c r="G28" s="72">
        <f t="shared" si="1"/>
        <v>80.120023333333336</v>
      </c>
      <c r="H28" s="73">
        <f t="shared" si="2"/>
        <v>80.120023333333336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192001.02</v>
      </c>
      <c r="E29" s="77">
        <f>E30+E31+E32</f>
        <v>78978.790000000008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5590.73</v>
      </c>
      <c r="E30" s="66">
        <v>9807.7800000000007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154525.79999999999</v>
      </c>
      <c r="E31" s="66">
        <v>23389.88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31884.49</v>
      </c>
      <c r="E32" s="66">
        <v>45781.13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1893492076.6600001</v>
      </c>
      <c r="D33" s="79">
        <f>D34+D40+D41+D39</f>
        <v>962909842.60000002</v>
      </c>
      <c r="E33" s="79">
        <f>E34+E39+E40+E41</f>
        <v>1069157968.4000001</v>
      </c>
      <c r="F33" s="76">
        <f t="shared" si="0"/>
        <v>90.06244830602526</v>
      </c>
      <c r="G33" s="76">
        <f t="shared" si="1"/>
        <v>53.68226864859551</v>
      </c>
      <c r="H33" s="73">
        <f t="shared" si="2"/>
        <v>50.853650483635079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1893492076.6600001</v>
      </c>
      <c r="D34" s="79">
        <f>D35+D36+D37+D38</f>
        <v>962268739.50999999</v>
      </c>
      <c r="E34" s="79">
        <f>E35+E36+E37+E38</f>
        <v>1070962179.1200001</v>
      </c>
      <c r="F34" s="76">
        <f t="shared" si="0"/>
        <v>89.850861054746815</v>
      </c>
      <c r="G34" s="76">
        <f t="shared" si="1"/>
        <v>53.646527121417954</v>
      </c>
      <c r="H34" s="73">
        <f t="shared" si="2"/>
        <v>50.81979224372467</v>
      </c>
    </row>
    <row r="35" spans="1:8">
      <c r="A35" s="47" t="s">
        <v>57</v>
      </c>
      <c r="B35" s="81"/>
      <c r="C35" s="82">
        <v>2460780</v>
      </c>
      <c r="D35" s="82">
        <v>1367100</v>
      </c>
      <c r="E35" s="82">
        <v>1093680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98759520.109999999</v>
      </c>
      <c r="E36" s="82">
        <v>167595105.05000001</v>
      </c>
      <c r="F36" s="72">
        <f t="shared" si="0"/>
        <v>58.927449032915533</v>
      </c>
      <c r="G36" s="72">
        <f t="shared" si="1"/>
        <v>27.951134676455442</v>
      </c>
      <c r="H36" s="73">
        <f t="shared" si="2"/>
        <v>24.3019802646686</v>
      </c>
    </row>
    <row r="37" spans="1:8">
      <c r="A37" s="47" t="s">
        <v>59</v>
      </c>
      <c r="B37" s="81">
        <v>1252074088.5</v>
      </c>
      <c r="C37" s="82">
        <v>1291551062.1800001</v>
      </c>
      <c r="D37" s="82">
        <v>791199119.99000001</v>
      </c>
      <c r="E37" s="82">
        <v>815178883.09000003</v>
      </c>
      <c r="F37" s="72">
        <f t="shared" si="0"/>
        <v>97.05834343879188</v>
      </c>
      <c r="G37" s="72">
        <f t="shared" si="1"/>
        <v>63.191078487844607</v>
      </c>
      <c r="H37" s="73">
        <f t="shared" si="2"/>
        <v>61.259608168688317</v>
      </c>
    </row>
    <row r="38" spans="1:8">
      <c r="A38" s="47" t="s">
        <v>60</v>
      </c>
      <c r="B38" s="81">
        <v>188317185.08000001</v>
      </c>
      <c r="C38" s="82">
        <v>193095573.5</v>
      </c>
      <c r="D38" s="82">
        <v>70942999.409999996</v>
      </c>
      <c r="E38" s="82">
        <v>87094510.980000004</v>
      </c>
      <c r="F38" s="72">
        <f t="shared" si="0"/>
        <v>81.455190013399388</v>
      </c>
      <c r="G38" s="72">
        <f t="shared" si="1"/>
        <v>37.672079359014596</v>
      </c>
      <c r="H38" s="73">
        <f t="shared" si="2"/>
        <v>36.739837234021316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135841427.80000001</v>
      </c>
      <c r="E42" s="106">
        <v>20790337.350000001</v>
      </c>
      <c r="F42" s="107">
        <f t="shared" si="0"/>
        <v>653.38731889312032</v>
      </c>
      <c r="G42" s="107">
        <f t="shared" si="1"/>
        <v>-322.1510370669007</v>
      </c>
      <c r="H42" s="108">
        <f t="shared" si="2"/>
        <v>-151.05916824311399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6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117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14" t="s">
        <v>66</v>
      </c>
      <c r="C3" s="113" t="s">
        <v>67</v>
      </c>
      <c r="D3" s="144"/>
      <c r="E3" s="146"/>
      <c r="F3" s="142"/>
      <c r="G3" s="11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2491264888.46</v>
      </c>
      <c r="D4" s="70">
        <f>D5+D33</f>
        <v>1143573187.8200002</v>
      </c>
      <c r="E4" s="71">
        <f>E5+E33</f>
        <v>1211692840.2999997</v>
      </c>
      <c r="F4" s="72">
        <f>D4/E4*100</f>
        <v>94.378141867774517</v>
      </c>
      <c r="G4" s="72">
        <f>D4/B4*100</f>
        <v>47.50428455466259</v>
      </c>
      <c r="H4" s="73">
        <f>D4/C4*100</f>
        <v>45.903315746039006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341729569.14000005</v>
      </c>
      <c r="E5" s="75">
        <f>E6+E20</f>
        <v>267769609.68999994</v>
      </c>
      <c r="F5" s="76">
        <f t="shared" ref="F5:F42" si="0">D5/E5*100</f>
        <v>127.62074439127893</v>
      </c>
      <c r="G5" s="76">
        <f t="shared" ref="G5:G42" si="1">D5/B5*100</f>
        <v>55.693935170046935</v>
      </c>
      <c r="H5" s="73">
        <f t="shared" ref="H5:H42" si="2">D5/C5*100</f>
        <v>55.68542491432963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317042687.98000002</v>
      </c>
      <c r="E6" s="75">
        <f>E7+E10+E11+E17+E18+E19</f>
        <v>241380547.10999992</v>
      </c>
      <c r="F6" s="76">
        <f t="shared" si="0"/>
        <v>131.34558346804971</v>
      </c>
      <c r="G6" s="76">
        <f t="shared" si="1"/>
        <v>56.124338395355501</v>
      </c>
      <c r="H6" s="73">
        <f t="shared" si="2"/>
        <v>56.124338395355501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204394260.65000001</v>
      </c>
      <c r="E7" s="66">
        <f>E8+E9</f>
        <v>155820045.67999998</v>
      </c>
      <c r="F7" s="72">
        <f t="shared" si="0"/>
        <v>131.17327732643241</v>
      </c>
      <c r="G7" s="72">
        <f t="shared" si="1"/>
        <v>52.297642502687168</v>
      </c>
      <c r="H7" s="73">
        <f t="shared" si="2"/>
        <v>52.297642502687168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5010211.62</v>
      </c>
      <c r="E8" s="66">
        <v>5022943.45</v>
      </c>
      <c r="F8" s="72">
        <f t="shared" si="0"/>
        <v>99.746526511263028</v>
      </c>
      <c r="G8" s="72">
        <f t="shared" si="1"/>
        <v>54.193773171321347</v>
      </c>
      <c r="H8" s="73">
        <f t="shared" si="2"/>
        <v>54.193773171321347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199384049.03</v>
      </c>
      <c r="E9" s="66">
        <v>150797102.22999999</v>
      </c>
      <c r="F9" s="72">
        <f t="shared" si="0"/>
        <v>132.22007988316236</v>
      </c>
      <c r="G9" s="72">
        <f t="shared" si="1"/>
        <v>52.251703138215809</v>
      </c>
      <c r="H9" s="73">
        <f t="shared" si="2"/>
        <v>52.251703138215809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18024106.800000001</v>
      </c>
      <c r="E10" s="66">
        <v>17956044.609999999</v>
      </c>
      <c r="F10" s="72">
        <f t="shared" si="0"/>
        <v>100.37904890235178</v>
      </c>
      <c r="G10" s="72">
        <f t="shared" si="1"/>
        <v>48.113072250731705</v>
      </c>
      <c r="H10" s="73">
        <f>D10/C10*100</f>
        <v>48.113072250731705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79872574.510000005</v>
      </c>
      <c r="E11" s="66">
        <f>E12+E13+E14+E15+E16</f>
        <v>50311018.769999996</v>
      </c>
      <c r="F11" s="72">
        <f t="shared" si="0"/>
        <v>158.75761704437457</v>
      </c>
      <c r="G11" s="72">
        <f t="shared" si="1"/>
        <v>77.701394135601447</v>
      </c>
      <c r="H11" s="73">
        <f t="shared" si="2"/>
        <v>77.701394135601447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67639651.120000005</v>
      </c>
      <c r="E12" s="66">
        <v>43293525.899999999</v>
      </c>
      <c r="F12" s="72">
        <f t="shared" si="0"/>
        <v>156.23502524658082</v>
      </c>
      <c r="G12" s="72">
        <f t="shared" si="1"/>
        <v>75.533204212726957</v>
      </c>
      <c r="H12" s="73">
        <f t="shared" si="2"/>
        <v>75.533204212726957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117165.9</v>
      </c>
      <c r="E13" s="66">
        <v>-290034.64</v>
      </c>
      <c r="F13" s="72">
        <f t="shared" si="0"/>
        <v>-40.397209105781293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277683.93</v>
      </c>
      <c r="F14" s="72">
        <f t="shared" si="0"/>
        <v>173.63446995294257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11633602.470000001</v>
      </c>
      <c r="E15" s="66">
        <v>7029843.5800000001</v>
      </c>
      <c r="F15" s="72">
        <f t="shared" si="0"/>
        <v>165.48878133075047</v>
      </c>
      <c r="G15" s="72">
        <f t="shared" si="1"/>
        <v>89.643001307704466</v>
      </c>
      <c r="H15" s="73">
        <f t="shared" si="2"/>
        <v>89.643001307704466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9558878.4600000009</v>
      </c>
      <c r="E17" s="66">
        <v>12203184.539999999</v>
      </c>
      <c r="F17" s="72">
        <f t="shared" si="0"/>
        <v>78.331016208659264</v>
      </c>
      <c r="G17" s="72">
        <f t="shared" si="1"/>
        <v>40.175471661158987</v>
      </c>
      <c r="H17" s="73">
        <f t="shared" si="2"/>
        <v>40.175471661158987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5192867.5599999996</v>
      </c>
      <c r="E18" s="66">
        <v>5090253.51</v>
      </c>
      <c r="F18" s="72">
        <f t="shared" si="0"/>
        <v>102.0158927212252</v>
      </c>
      <c r="G18" s="72">
        <f t="shared" si="1"/>
        <v>51.848170944973738</v>
      </c>
      <c r="H18" s="73">
        <f t="shared" si="2"/>
        <v>51.848170944973738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24686881.16</v>
      </c>
      <c r="E20" s="70">
        <f>E21+E22+E23+E26+E28+E29</f>
        <v>26389062.580000002</v>
      </c>
      <c r="F20" s="76">
        <f t="shared" si="0"/>
        <v>93.549670759089153</v>
      </c>
      <c r="G20" s="76">
        <f t="shared" si="1"/>
        <v>50.700619068793429</v>
      </c>
      <c r="H20" s="73">
        <f t="shared" si="2"/>
        <v>50.603164895452743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4844811.21</v>
      </c>
      <c r="E21" s="66">
        <v>6417414.1399999997</v>
      </c>
      <c r="F21" s="72">
        <f t="shared" si="0"/>
        <v>75.494756989456192</v>
      </c>
      <c r="G21" s="72">
        <f t="shared" si="1"/>
        <v>42.003612321375009</v>
      </c>
      <c r="H21" s="73">
        <f t="shared" si="2"/>
        <v>42.003612321375009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888694.3</v>
      </c>
      <c r="E22" s="66">
        <v>1707443.82</v>
      </c>
      <c r="F22" s="72">
        <f t="shared" si="0"/>
        <v>52.048230787470359</v>
      </c>
      <c r="G22" s="72">
        <f t="shared" si="1"/>
        <v>33.535633962264157</v>
      </c>
      <c r="H22" s="73">
        <f t="shared" si="2"/>
        <v>33.535633962264157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12200703.66</v>
      </c>
      <c r="E23" s="66">
        <f>E24+E25</f>
        <v>11898984.65</v>
      </c>
      <c r="F23" s="72">
        <f t="shared" si="0"/>
        <v>102.53567021787863</v>
      </c>
      <c r="G23" s="72">
        <f t="shared" si="1"/>
        <v>54.613713786929274</v>
      </c>
      <c r="H23" s="73">
        <f t="shared" si="2"/>
        <v>54.613713786929274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11883364.73</v>
      </c>
      <c r="E24" s="66">
        <v>11680906.17</v>
      </c>
      <c r="F24" s="72">
        <f t="shared" si="0"/>
        <v>101.73324361186955</v>
      </c>
      <c r="G24" s="72">
        <f t="shared" si="1"/>
        <v>53.193217233661592</v>
      </c>
      <c r="H24" s="73">
        <f t="shared" si="2"/>
        <v>53.193217233661592</v>
      </c>
    </row>
    <row r="25" spans="1:8" ht="15" customHeight="1" outlineLevel="3">
      <c r="A25" s="43" t="s">
        <v>42</v>
      </c>
      <c r="B25" s="77"/>
      <c r="C25" s="77"/>
      <c r="D25" s="66">
        <v>317338.93</v>
      </c>
      <c r="E25" s="66">
        <v>218078.48</v>
      </c>
      <c r="F25" s="72">
        <f t="shared" si="0"/>
        <v>145.51593077868114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5451535.7599999998</v>
      </c>
      <c r="E26" s="66">
        <v>5498638.2400000002</v>
      </c>
      <c r="F26" s="72">
        <f t="shared" si="0"/>
        <v>99.14337917964211</v>
      </c>
      <c r="G26" s="72">
        <f t="shared" si="1"/>
        <v>54.151427516234399</v>
      </c>
      <c r="H26" s="73">
        <f t="shared" si="2"/>
        <v>54.151427516234399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5451535.7599999998</v>
      </c>
      <c r="E27" s="66">
        <v>5498638.2400000002</v>
      </c>
      <c r="F27" s="72">
        <f t="shared" si="0"/>
        <v>99.14337917964211</v>
      </c>
      <c r="G27" s="72">
        <f t="shared" si="1"/>
        <v>54.151427516234399</v>
      </c>
      <c r="H27" s="73">
        <f t="shared" si="2"/>
        <v>54.151427516234399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1294275.19</v>
      </c>
      <c r="E28" s="66">
        <v>841503.02</v>
      </c>
      <c r="F28" s="72">
        <f t="shared" si="0"/>
        <v>153.80517469800643</v>
      </c>
      <c r="G28" s="72">
        <f t="shared" si="1"/>
        <v>61.632151904761898</v>
      </c>
      <c r="H28" s="73">
        <f t="shared" si="2"/>
        <v>61.632151904761898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6861.0400000000009</v>
      </c>
      <c r="E29" s="77">
        <f>E30+E31+E32</f>
        <v>25078.71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-6770.25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-16638.96</v>
      </c>
      <c r="E31" s="66">
        <v>19373.84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25000</v>
      </c>
      <c r="E32" s="66">
        <v>12475.12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1877586228.98</v>
      </c>
      <c r="D33" s="79">
        <f>D34+D40+D41+D39</f>
        <v>801843618.68000007</v>
      </c>
      <c r="E33" s="79">
        <f>E34+E39+E40+E41</f>
        <v>943923230.6099999</v>
      </c>
      <c r="F33" s="76">
        <f t="shared" si="0"/>
        <v>84.947969567590533</v>
      </c>
      <c r="G33" s="76">
        <f t="shared" si="1"/>
        <v>44.702819150663586</v>
      </c>
      <c r="H33" s="73">
        <f t="shared" si="2"/>
        <v>42.706087544943387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1877586228.98</v>
      </c>
      <c r="D34" s="79">
        <f>D35+D36+D37+D38</f>
        <v>801202515.59000003</v>
      </c>
      <c r="E34" s="79">
        <f>E35+E36+E37+E38</f>
        <v>945602981.68999994</v>
      </c>
      <c r="F34" s="76">
        <f t="shared" si="0"/>
        <v>84.729271280223273</v>
      </c>
      <c r="G34" s="76">
        <f t="shared" si="1"/>
        <v>44.667077623486023</v>
      </c>
      <c r="H34" s="73">
        <f t="shared" si="2"/>
        <v>42.671942477190719</v>
      </c>
    </row>
    <row r="35" spans="1:8">
      <c r="A35" s="47" t="s">
        <v>57</v>
      </c>
      <c r="B35" s="81"/>
      <c r="C35" s="82">
        <v>2460780</v>
      </c>
      <c r="D35" s="82">
        <v>1184820</v>
      </c>
      <c r="E35" s="82">
        <v>911400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91501495.879999995</v>
      </c>
      <c r="E36" s="82">
        <v>146103857.53999999</v>
      </c>
      <c r="F36" s="72">
        <f t="shared" si="0"/>
        <v>62.627707043908075</v>
      </c>
      <c r="G36" s="72">
        <f t="shared" si="1"/>
        <v>25.89695283644906</v>
      </c>
      <c r="H36" s="73">
        <f t="shared" si="2"/>
        <v>22.5159816956042</v>
      </c>
    </row>
    <row r="37" spans="1:8">
      <c r="A37" s="47" t="s">
        <v>59</v>
      </c>
      <c r="B37" s="81">
        <v>1252074088.5</v>
      </c>
      <c r="C37" s="82">
        <v>1275745214.5</v>
      </c>
      <c r="D37" s="82">
        <v>674924442.99000001</v>
      </c>
      <c r="E37" s="82">
        <v>728235645.65999997</v>
      </c>
      <c r="F37" s="72">
        <f t="shared" si="0"/>
        <v>92.679402197940476</v>
      </c>
      <c r="G37" s="72">
        <f t="shared" si="1"/>
        <v>53.904513254368815</v>
      </c>
      <c r="H37" s="73">
        <f t="shared" si="2"/>
        <v>52.904328804754449</v>
      </c>
    </row>
    <row r="38" spans="1:8">
      <c r="A38" s="47" t="s">
        <v>60</v>
      </c>
      <c r="B38" s="81">
        <v>188317185.08000001</v>
      </c>
      <c r="C38" s="82">
        <v>192995573.5</v>
      </c>
      <c r="D38" s="82">
        <v>33591756.719999999</v>
      </c>
      <c r="E38" s="82">
        <v>70352078.489999995</v>
      </c>
      <c r="F38" s="72">
        <f t="shared" si="0"/>
        <v>47.748065787103656</v>
      </c>
      <c r="G38" s="72">
        <f t="shared" si="1"/>
        <v>17.83786047233539</v>
      </c>
      <c r="H38" s="73">
        <f t="shared" si="2"/>
        <v>17.405454493493863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48208600.799999997</v>
      </c>
      <c r="E42" s="106">
        <v>15095059.859999999</v>
      </c>
      <c r="F42" s="107">
        <f t="shared" si="0"/>
        <v>319.36674148438919</v>
      </c>
      <c r="G42" s="107">
        <f t="shared" si="1"/>
        <v>-114.32779377238124</v>
      </c>
      <c r="H42" s="108">
        <f t="shared" si="2"/>
        <v>-53.60920638830563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115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12" t="s">
        <v>66</v>
      </c>
      <c r="C3" s="111" t="s">
        <v>67</v>
      </c>
      <c r="D3" s="144"/>
      <c r="E3" s="146"/>
      <c r="F3" s="142"/>
      <c r="G3" s="11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2486783428.46</v>
      </c>
      <c r="D4" s="70">
        <f>D5+D33</f>
        <v>937855192.70000005</v>
      </c>
      <c r="E4" s="71">
        <f>E5+E33</f>
        <v>971717472.20999992</v>
      </c>
      <c r="F4" s="72">
        <f>D4/E4*100</f>
        <v>96.515213477330391</v>
      </c>
      <c r="G4" s="72">
        <f>D4/B4*100</f>
        <v>38.958713285346178</v>
      </c>
      <c r="H4" s="73">
        <f>D4/C4*100</f>
        <v>37.713585427935286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284045577.71999997</v>
      </c>
      <c r="E5" s="75">
        <f>E6+E20</f>
        <v>220314283.42999998</v>
      </c>
      <c r="F5" s="76">
        <f t="shared" ref="F5:F42" si="0">D5/E5*100</f>
        <v>128.92744551001806</v>
      </c>
      <c r="G5" s="76">
        <f t="shared" ref="G5:G42" si="1">D5/B5*100</f>
        <v>46.292792369966719</v>
      </c>
      <c r="H5" s="73">
        <f t="shared" ref="H5:H42" si="2">D5/C5*100</f>
        <v>46.285718646414345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264431699.03999999</v>
      </c>
      <c r="E6" s="75">
        <f>E7+E10+E11+E17+E18+E19</f>
        <v>196932011.60999998</v>
      </c>
      <c r="F6" s="76">
        <f t="shared" si="0"/>
        <v>134.27562988777822</v>
      </c>
      <c r="G6" s="76">
        <f t="shared" si="1"/>
        <v>46.810901881818445</v>
      </c>
      <c r="H6" s="73">
        <f t="shared" si="2"/>
        <v>46.810901881818445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158248653.10000002</v>
      </c>
      <c r="E7" s="66">
        <f>E8+E9</f>
        <v>118870791.87</v>
      </c>
      <c r="F7" s="72">
        <f t="shared" si="0"/>
        <v>133.12660798378849</v>
      </c>
      <c r="G7" s="72">
        <f t="shared" si="1"/>
        <v>40.490527767446679</v>
      </c>
      <c r="H7" s="73">
        <f t="shared" si="2"/>
        <v>40.490527767446679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4211020.2699999996</v>
      </c>
      <c r="E8" s="66">
        <v>4598526.67</v>
      </c>
      <c r="F8" s="72">
        <f t="shared" si="0"/>
        <v>91.573248829282079</v>
      </c>
      <c r="G8" s="72">
        <f t="shared" si="1"/>
        <v>45.549189264028797</v>
      </c>
      <c r="H8" s="73">
        <f t="shared" si="2"/>
        <v>45.549189264028797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154037632.83000001</v>
      </c>
      <c r="E9" s="66">
        <v>114272265.2</v>
      </c>
      <c r="F9" s="72">
        <f t="shared" si="0"/>
        <v>134.79879178066736</v>
      </c>
      <c r="G9" s="72">
        <f t="shared" si="1"/>
        <v>40.367966755131981</v>
      </c>
      <c r="H9" s="73">
        <f t="shared" si="2"/>
        <v>40.367966755131981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16334992.6</v>
      </c>
      <c r="E10" s="66">
        <v>14873204.57</v>
      </c>
      <c r="F10" s="72">
        <f t="shared" si="0"/>
        <v>109.82833271148908</v>
      </c>
      <c r="G10" s="72">
        <f t="shared" si="1"/>
        <v>43.604195641970321</v>
      </c>
      <c r="H10" s="73">
        <f>D10/C10*100</f>
        <v>43.604195641970321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76216908.480000004</v>
      </c>
      <c r="E11" s="66">
        <f>E12+E13+E14+E15+E16</f>
        <v>48338618.850000001</v>
      </c>
      <c r="F11" s="72">
        <f t="shared" si="0"/>
        <v>157.67291307289804</v>
      </c>
      <c r="G11" s="72">
        <f t="shared" si="1"/>
        <v>74.145100266676565</v>
      </c>
      <c r="H11" s="73">
        <f t="shared" si="2"/>
        <v>74.145100266676565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64406217.759999998</v>
      </c>
      <c r="E12" s="66">
        <v>41672725.859999999</v>
      </c>
      <c r="F12" s="72">
        <f t="shared" si="0"/>
        <v>154.55244750816979</v>
      </c>
      <c r="G12" s="72">
        <f t="shared" si="1"/>
        <v>71.922428902017103</v>
      </c>
      <c r="H12" s="73">
        <f t="shared" si="2"/>
        <v>71.922428902017103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108040.75</v>
      </c>
      <c r="E13" s="66">
        <v>-291047.24</v>
      </c>
      <c r="F13" s="72">
        <f t="shared" si="0"/>
        <v>-37.121379333471779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277683.92</v>
      </c>
      <c r="F14" s="72">
        <f t="shared" si="0"/>
        <v>173.63447620589628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11220494.949999999</v>
      </c>
      <c r="E15" s="66">
        <v>6679256.3099999996</v>
      </c>
      <c r="F15" s="72">
        <f t="shared" si="0"/>
        <v>167.99018377541498</v>
      </c>
      <c r="G15" s="72">
        <f t="shared" si="1"/>
        <v>86.45979145924359</v>
      </c>
      <c r="H15" s="73">
        <f t="shared" si="2"/>
        <v>86.45979145924359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9384397.2599999998</v>
      </c>
      <c r="E17" s="66">
        <v>10663940.369999999</v>
      </c>
      <c r="F17" s="72">
        <f t="shared" si="0"/>
        <v>88.001216570943754</v>
      </c>
      <c r="G17" s="72">
        <f t="shared" si="1"/>
        <v>39.442136203935789</v>
      </c>
      <c r="H17" s="73">
        <f t="shared" si="2"/>
        <v>39.442136203935789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4246747.5999999996</v>
      </c>
      <c r="E18" s="66">
        <v>4185455.95</v>
      </c>
      <c r="F18" s="72">
        <f t="shared" si="0"/>
        <v>101.4643960116221</v>
      </c>
      <c r="G18" s="72">
        <f t="shared" si="1"/>
        <v>42.401638975163259</v>
      </c>
      <c r="H18" s="73">
        <f t="shared" si="2"/>
        <v>42.401638975163259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19613878.680000003</v>
      </c>
      <c r="E20" s="70">
        <f>E21+E22+E23+E26+E28+E29</f>
        <v>23382271.82</v>
      </c>
      <c r="F20" s="76">
        <f t="shared" si="0"/>
        <v>83.883545752056875</v>
      </c>
      <c r="G20" s="76">
        <f t="shared" si="1"/>
        <v>40.281953194941735</v>
      </c>
      <c r="H20" s="73">
        <f t="shared" si="2"/>
        <v>40.204525255771316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3658026.65</v>
      </c>
      <c r="E21" s="66">
        <v>5432577.5899999999</v>
      </c>
      <c r="F21" s="72">
        <f t="shared" si="0"/>
        <v>67.335009751788931</v>
      </c>
      <c r="G21" s="72">
        <f t="shared" si="1"/>
        <v>31.714410863051594</v>
      </c>
      <c r="H21" s="73">
        <f t="shared" si="2"/>
        <v>31.714410863051594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887408.86</v>
      </c>
      <c r="E22" s="66">
        <v>1708948.22</v>
      </c>
      <c r="F22" s="72">
        <f t="shared" si="0"/>
        <v>51.927194142839504</v>
      </c>
      <c r="G22" s="72">
        <f t="shared" si="1"/>
        <v>33.487126792452834</v>
      </c>
      <c r="H22" s="73">
        <f t="shared" si="2"/>
        <v>33.487126792452834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10211485.43</v>
      </c>
      <c r="E23" s="66">
        <f>E24+E25</f>
        <v>9959179.9400000013</v>
      </c>
      <c r="F23" s="72">
        <f t="shared" si="0"/>
        <v>102.53339623864652</v>
      </c>
      <c r="G23" s="72">
        <f t="shared" si="1"/>
        <v>45.70942448522829</v>
      </c>
      <c r="H23" s="73">
        <f t="shared" si="2"/>
        <v>45.70942448522829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9946196.5</v>
      </c>
      <c r="E24" s="66">
        <v>9759492.3000000007</v>
      </c>
      <c r="F24" s="72">
        <f t="shared" si="0"/>
        <v>101.91305238285806</v>
      </c>
      <c r="G24" s="72">
        <f t="shared" si="1"/>
        <v>44.521918084153981</v>
      </c>
      <c r="H24" s="73">
        <f t="shared" si="2"/>
        <v>44.521918084153981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199687.64</v>
      </c>
      <c r="F25" s="72">
        <f t="shared" si="0"/>
        <v>132.85195318047727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4010039.77</v>
      </c>
      <c r="E26" s="66">
        <v>5131311.82</v>
      </c>
      <c r="F26" s="72">
        <f t="shared" si="0"/>
        <v>78.148432811475487</v>
      </c>
      <c r="G26" s="72">
        <f t="shared" si="1"/>
        <v>39.832698069355096</v>
      </c>
      <c r="H26" s="73">
        <f t="shared" si="2"/>
        <v>39.832698069355096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4010039.77</v>
      </c>
      <c r="E27" s="66">
        <v>5131311.82</v>
      </c>
      <c r="F27" s="72">
        <f t="shared" si="0"/>
        <v>78.148432811475487</v>
      </c>
      <c r="G27" s="72">
        <f t="shared" si="1"/>
        <v>39.832698069355096</v>
      </c>
      <c r="H27" s="73">
        <f t="shared" si="2"/>
        <v>39.832698069355096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932691.03</v>
      </c>
      <c r="E28" s="66">
        <v>761662.16</v>
      </c>
      <c r="F28" s="72">
        <f t="shared" si="0"/>
        <v>122.45468909732892</v>
      </c>
      <c r="G28" s="72">
        <f t="shared" si="1"/>
        <v>44.41385857142857</v>
      </c>
      <c r="H28" s="73">
        <f t="shared" si="2"/>
        <v>44.41385857142857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:E29" si="3">D30+D31+D32</f>
        <v>-85773.06</v>
      </c>
      <c r="E29" s="77">
        <f t="shared" si="3"/>
        <v>388592.08999999997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12922</v>
      </c>
      <c r="E30" s="66">
        <v>375361.87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-98695.06</v>
      </c>
      <c r="E31" s="77">
        <v>13230.22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1873104768.98</v>
      </c>
      <c r="D33" s="79">
        <f>D34+D40+D41+D39</f>
        <v>653809614.98000002</v>
      </c>
      <c r="E33" s="80">
        <f>E34+E40+E41+E39</f>
        <v>751403188.77999997</v>
      </c>
      <c r="F33" s="76">
        <f t="shared" si="0"/>
        <v>87.011823311735512</v>
      </c>
      <c r="G33" s="76">
        <f t="shared" si="1"/>
        <v>36.449916538002533</v>
      </c>
      <c r="H33" s="73">
        <f t="shared" si="2"/>
        <v>34.905127882197021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1873104768.98</v>
      </c>
      <c r="D34" s="79">
        <f>D35+D36+D37+D38</f>
        <v>653168511.88999999</v>
      </c>
      <c r="E34" s="80">
        <f>E35+E36+E37+E38</f>
        <v>753082939.86000001</v>
      </c>
      <c r="F34" s="76">
        <f t="shared" si="0"/>
        <v>86.732613012243462</v>
      </c>
      <c r="G34" s="76">
        <f t="shared" si="1"/>
        <v>36.41417501082497</v>
      </c>
      <c r="H34" s="73">
        <f t="shared" si="2"/>
        <v>34.870901121333603</v>
      </c>
    </row>
    <row r="35" spans="1:8">
      <c r="A35" s="47" t="s">
        <v>57</v>
      </c>
      <c r="B35" s="81"/>
      <c r="C35" s="82">
        <v>2460780</v>
      </c>
      <c r="D35" s="82">
        <v>1002540</v>
      </c>
      <c r="E35" s="82">
        <v>729120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84063779.5</v>
      </c>
      <c r="E36" s="82">
        <v>129312549.09999999</v>
      </c>
      <c r="F36" s="72">
        <f t="shared" si="0"/>
        <v>65.008214659036526</v>
      </c>
      <c r="G36" s="72">
        <f t="shared" si="1"/>
        <v>23.791914132422306</v>
      </c>
      <c r="H36" s="73">
        <f t="shared" si="2"/>
        <v>20.685765869528513</v>
      </c>
    </row>
    <row r="37" spans="1:8">
      <c r="A37" s="47" t="s">
        <v>59</v>
      </c>
      <c r="B37" s="81">
        <v>1252074088.5</v>
      </c>
      <c r="C37" s="82">
        <v>1275729614.5</v>
      </c>
      <c r="D37" s="82">
        <v>548092230.64999998</v>
      </c>
      <c r="E37" s="82">
        <v>598724708.73000002</v>
      </c>
      <c r="F37" s="72">
        <f t="shared" si="0"/>
        <v>91.54327901592697</v>
      </c>
      <c r="G37" s="72">
        <f t="shared" si="1"/>
        <v>43.774744297010507</v>
      </c>
      <c r="H37" s="73">
        <f t="shared" si="2"/>
        <v>42.963040476630717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20009961.739999998</v>
      </c>
      <c r="E38" s="82">
        <v>24316562.030000001</v>
      </c>
      <c r="F38" s="72">
        <f t="shared" si="0"/>
        <v>82.289435962670893</v>
      </c>
      <c r="G38" s="72">
        <f t="shared" si="1"/>
        <v>10.625669522141306</v>
      </c>
      <c r="H38" s="73">
        <f t="shared" si="2"/>
        <v>10.613691268352772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64362429.030000001</v>
      </c>
      <c r="E42" s="106">
        <v>-30858515.050000001</v>
      </c>
      <c r="F42" s="107">
        <f t="shared" si="0"/>
        <v>-208.57267086803648</v>
      </c>
      <c r="G42" s="107">
        <f t="shared" si="1"/>
        <v>-152.63696499632414</v>
      </c>
      <c r="H42" s="108">
        <f t="shared" si="2"/>
        <v>-71.572679651842208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114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93</v>
      </c>
      <c r="H2" s="143"/>
    </row>
    <row r="3" spans="1:8" ht="51" customHeight="1">
      <c r="A3" s="142"/>
      <c r="B3" s="110" t="s">
        <v>66</v>
      </c>
      <c r="C3" s="109" t="s">
        <v>67</v>
      </c>
      <c r="D3" s="144"/>
      <c r="E3" s="146"/>
      <c r="F3" s="142"/>
      <c r="G3" s="10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2471082588.71</v>
      </c>
      <c r="D4" s="70">
        <f>D5+D33</f>
        <v>707625577.57999992</v>
      </c>
      <c r="E4" s="71">
        <f>E5+E33</f>
        <v>758498651.92999995</v>
      </c>
      <c r="F4" s="72">
        <f>D4/E4*100</f>
        <v>93.292924882522399</v>
      </c>
      <c r="G4" s="72">
        <f>D4/B4*100</f>
        <v>29.394923869803836</v>
      </c>
      <c r="H4" s="73">
        <f>D4/C4*100</f>
        <v>28.63625767965156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182817649.78999999</v>
      </c>
      <c r="E5" s="75">
        <f>E6+E20</f>
        <v>163254274.28</v>
      </c>
      <c r="F5" s="76">
        <f t="shared" ref="F5:F42" si="0">D5/E5*100</f>
        <v>111.98337721709296</v>
      </c>
      <c r="G5" s="76">
        <f t="shared" ref="G5:G42" si="1">D5/B5*100</f>
        <v>29.795005334095929</v>
      </c>
      <c r="H5" s="73">
        <f t="shared" ref="H5:H42" si="2">D5/C5*100</f>
        <v>29.795005334095929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166024213.34</v>
      </c>
      <c r="E6" s="75">
        <f>E7+E10+E11+E17+E18+E19</f>
        <v>145619656.46000001</v>
      </c>
      <c r="F6" s="76">
        <f t="shared" si="0"/>
        <v>114.01222704134375</v>
      </c>
      <c r="G6" s="76">
        <f t="shared" si="1"/>
        <v>29.390361249727547</v>
      </c>
      <c r="H6" s="73">
        <f t="shared" si="2"/>
        <v>29.390361249727547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118259793.65000001</v>
      </c>
      <c r="E7" s="66">
        <f>E8+E9</f>
        <v>84591560.120000005</v>
      </c>
      <c r="F7" s="72">
        <f t="shared" si="0"/>
        <v>139.80093697555509</v>
      </c>
      <c r="G7" s="72">
        <f t="shared" si="1"/>
        <v>30.258718572043499</v>
      </c>
      <c r="H7" s="73">
        <f t="shared" si="2"/>
        <v>30.258718572043499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2172973.2000000002</v>
      </c>
      <c r="E8" s="66">
        <v>3956681.94</v>
      </c>
      <c r="F8" s="72">
        <f t="shared" si="0"/>
        <v>54.919076967809048</v>
      </c>
      <c r="G8" s="72">
        <f t="shared" si="1"/>
        <v>23.504319904986428</v>
      </c>
      <c r="H8" s="73">
        <f t="shared" si="2"/>
        <v>23.504319904986428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116086820.45</v>
      </c>
      <c r="E9" s="66">
        <v>80634878.180000007</v>
      </c>
      <c r="F9" s="72">
        <f t="shared" si="0"/>
        <v>143.96601454628748</v>
      </c>
      <c r="G9" s="72">
        <f t="shared" si="1"/>
        <v>30.422363824601078</v>
      </c>
      <c r="H9" s="73">
        <f t="shared" si="2"/>
        <v>30.422363824601078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9526799.5</v>
      </c>
      <c r="E10" s="66">
        <v>11878955.66</v>
      </c>
      <c r="F10" s="72">
        <f t="shared" si="0"/>
        <v>80.198965066260712</v>
      </c>
      <c r="G10" s="72">
        <f t="shared" si="1"/>
        <v>25.430585701019847</v>
      </c>
      <c r="H10" s="73">
        <f t="shared" si="2"/>
        <v>25.430585701019847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30488540.09</v>
      </c>
      <c r="E11" s="66">
        <f>E12+E13+E14+E15+E16</f>
        <v>35294465.589999996</v>
      </c>
      <c r="F11" s="72">
        <f t="shared" si="0"/>
        <v>86.383345321534875</v>
      </c>
      <c r="G11" s="72">
        <f t="shared" si="1"/>
        <v>29.659768508595874</v>
      </c>
      <c r="H11" s="73">
        <f t="shared" si="2"/>
        <v>29.659768508595874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19103145.32</v>
      </c>
      <c r="E12" s="66">
        <v>36393310.539999999</v>
      </c>
      <c r="F12" s="72">
        <f t="shared" si="0"/>
        <v>52.490815033173952</v>
      </c>
      <c r="G12" s="72">
        <f t="shared" si="1"/>
        <v>21.332484018893904</v>
      </c>
      <c r="H12" s="73">
        <f t="shared" si="2"/>
        <v>21.332484018893904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84763.36</v>
      </c>
      <c r="E13" s="66">
        <v>-295610.28000000003</v>
      </c>
      <c r="F13" s="72">
        <f t="shared" si="0"/>
        <v>-28.674023109074554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430222.18</v>
      </c>
      <c r="E14" s="66">
        <v>277683.92</v>
      </c>
      <c r="F14" s="72">
        <f t="shared" si="0"/>
        <v>154.93233457666545</v>
      </c>
      <c r="G14" s="72">
        <f t="shared" si="1"/>
        <v>161.13190262172284</v>
      </c>
      <c r="H14" s="73">
        <f t="shared" si="2"/>
        <v>161.13190262172284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10870409.23</v>
      </c>
      <c r="E15" s="66">
        <v>-1080918.5900000001</v>
      </c>
      <c r="F15" s="72">
        <f t="shared" si="0"/>
        <v>-1005.6640093496773</v>
      </c>
      <c r="G15" s="72">
        <f t="shared" si="1"/>
        <v>83.762197593826897</v>
      </c>
      <c r="H15" s="73">
        <f t="shared" si="2"/>
        <v>83.762197593826897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4568234.68</v>
      </c>
      <c r="E17" s="66">
        <v>10510838.34</v>
      </c>
      <c r="F17" s="72">
        <f t="shared" si="0"/>
        <v>43.462134343890973</v>
      </c>
      <c r="G17" s="72">
        <f t="shared" si="1"/>
        <v>19.200054033102923</v>
      </c>
      <c r="H17" s="73">
        <f t="shared" si="2"/>
        <v>19.200054033102923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3180845.42</v>
      </c>
      <c r="E18" s="66">
        <v>3343836.75</v>
      </c>
      <c r="F18" s="72">
        <f t="shared" si="0"/>
        <v>95.125619395145407</v>
      </c>
      <c r="G18" s="72">
        <f t="shared" si="1"/>
        <v>31.759141780557325</v>
      </c>
      <c r="H18" s="73">
        <f t="shared" si="2"/>
        <v>31.759141780557325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16793436.449999999</v>
      </c>
      <c r="E20" s="70">
        <f>E21+E22+E23+E26+E28+E29</f>
        <v>17634617.82</v>
      </c>
      <c r="F20" s="76">
        <f t="shared" si="0"/>
        <v>95.229942726368648</v>
      </c>
      <c r="G20" s="76">
        <f t="shared" si="1"/>
        <v>34.489477175716296</v>
      </c>
      <c r="H20" s="73">
        <f t="shared" si="2"/>
        <v>34.489477175716296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3261220.83</v>
      </c>
      <c r="E21" s="66">
        <v>4498343.7300000004</v>
      </c>
      <c r="F21" s="72">
        <f t="shared" si="0"/>
        <v>72.498257708732268</v>
      </c>
      <c r="G21" s="72">
        <f t="shared" si="1"/>
        <v>28.274178187783882</v>
      </c>
      <c r="H21" s="73">
        <f t="shared" si="2"/>
        <v>28.274178187783882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879479.6</v>
      </c>
      <c r="E22" s="66">
        <v>1708760.66</v>
      </c>
      <c r="F22" s="72">
        <f t="shared" si="0"/>
        <v>51.468858137218589</v>
      </c>
      <c r="G22" s="72">
        <f t="shared" si="1"/>
        <v>33.187909433962268</v>
      </c>
      <c r="H22" s="73">
        <f t="shared" si="2"/>
        <v>33.187909433962268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8172917.9799999995</v>
      </c>
      <c r="E23" s="66">
        <f>E24+E25</f>
        <v>7778026.5899999999</v>
      </c>
      <c r="F23" s="72">
        <f t="shared" si="0"/>
        <v>105.07701259992734</v>
      </c>
      <c r="G23" s="72">
        <f t="shared" si="1"/>
        <v>36.584234467323185</v>
      </c>
      <c r="H23" s="73">
        <f t="shared" si="2"/>
        <v>36.584234467323185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7907629.0499999998</v>
      </c>
      <c r="E24" s="66">
        <v>7584338.9500000002</v>
      </c>
      <c r="F24" s="72">
        <f t="shared" si="0"/>
        <v>104.26260089549399</v>
      </c>
      <c r="G24" s="72">
        <f t="shared" si="1"/>
        <v>35.396728066248876</v>
      </c>
      <c r="H24" s="73">
        <f t="shared" si="2"/>
        <v>35.396728066248876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193687.64</v>
      </c>
      <c r="F25" s="72">
        <f t="shared" si="0"/>
        <v>136.96740277283567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3849243.58</v>
      </c>
      <c r="E26" s="66">
        <v>3253576.42</v>
      </c>
      <c r="F26" s="72">
        <f t="shared" si="0"/>
        <v>118.30807342770207</v>
      </c>
      <c r="G26" s="72">
        <f t="shared" si="1"/>
        <v>38.23547049697801</v>
      </c>
      <c r="H26" s="73">
        <f t="shared" si="2"/>
        <v>38.23547049697801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3849243.58</v>
      </c>
      <c r="E27" s="66">
        <v>3253576.42</v>
      </c>
      <c r="F27" s="72">
        <f t="shared" si="0"/>
        <v>118.30807342770207</v>
      </c>
      <c r="G27" s="72">
        <f t="shared" si="1"/>
        <v>38.23547049697801</v>
      </c>
      <c r="H27" s="73">
        <f t="shared" si="2"/>
        <v>38.23547049697801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733733.39</v>
      </c>
      <c r="E28" s="66">
        <v>393987.39</v>
      </c>
      <c r="F28" s="72">
        <f t="shared" si="0"/>
        <v>186.23270912300009</v>
      </c>
      <c r="G28" s="72">
        <f t="shared" si="1"/>
        <v>34.939685238095237</v>
      </c>
      <c r="H28" s="73">
        <f t="shared" si="2"/>
        <v>34.939685238095237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-103158.93</v>
      </c>
      <c r="E29" s="77">
        <f>E30+E31</f>
        <v>1923.0299999999988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5999.52</v>
      </c>
      <c r="E30" s="66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-109158.45</v>
      </c>
      <c r="E31" s="77">
        <v>10230.219999999999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1857497701.78</v>
      </c>
      <c r="D33" s="79">
        <f>D34+D40+D41+D39</f>
        <v>524807927.78999996</v>
      </c>
      <c r="E33" s="80">
        <f>E34+E40+E41+E39</f>
        <v>595244377.64999998</v>
      </c>
      <c r="F33" s="76">
        <f t="shared" si="0"/>
        <v>88.166801316447504</v>
      </c>
      <c r="G33" s="76">
        <f t="shared" si="1"/>
        <v>29.258066458708655</v>
      </c>
      <c r="H33" s="73">
        <f t="shared" si="2"/>
        <v>28.253490019777029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1857497701.78</v>
      </c>
      <c r="D34" s="79">
        <f>D35+D36+D37+D38</f>
        <v>524166824.69999999</v>
      </c>
      <c r="E34" s="80">
        <f>E35+E36+E37+E38</f>
        <v>596924128.73000002</v>
      </c>
      <c r="F34" s="76">
        <f t="shared" si="0"/>
        <v>87.81129786380113</v>
      </c>
      <c r="G34" s="76">
        <f t="shared" si="1"/>
        <v>29.222324931531098</v>
      </c>
      <c r="H34" s="73">
        <f t="shared" si="2"/>
        <v>28.218975678823305</v>
      </c>
    </row>
    <row r="35" spans="1:8">
      <c r="A35" s="47" t="s">
        <v>57</v>
      </c>
      <c r="B35" s="81"/>
      <c r="C35" s="82">
        <v>2460780</v>
      </c>
      <c r="D35" s="82">
        <v>820260</v>
      </c>
      <c r="E35" s="82">
        <v>546840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399358188.77999997</v>
      </c>
      <c r="D36" s="82">
        <v>72203940.420000002</v>
      </c>
      <c r="E36" s="82">
        <v>103513849.47</v>
      </c>
      <c r="F36" s="72">
        <f t="shared" si="0"/>
        <v>69.752927545145425</v>
      </c>
      <c r="G36" s="72">
        <f t="shared" si="1"/>
        <v>20.435316621651257</v>
      </c>
      <c r="H36" s="73">
        <f t="shared" si="2"/>
        <v>18.079994964063701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433801967.51999998</v>
      </c>
      <c r="E37" s="82">
        <v>471913509.23000002</v>
      </c>
      <c r="F37" s="72">
        <f t="shared" si="0"/>
        <v>91.924040959924</v>
      </c>
      <c r="G37" s="72">
        <f t="shared" si="1"/>
        <v>34.646669195087334</v>
      </c>
      <c r="H37" s="73">
        <f t="shared" si="2"/>
        <v>34.234487092226331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17340656.760000002</v>
      </c>
      <c r="E38" s="82">
        <v>20949930.030000001</v>
      </c>
      <c r="F38" s="72">
        <f t="shared" si="0"/>
        <v>82.771907758968297</v>
      </c>
      <c r="G38" s="72">
        <f t="shared" si="1"/>
        <v>9.2082179077992397</v>
      </c>
      <c r="H38" s="73">
        <f t="shared" si="2"/>
        <v>9.1978375387495621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14950881.4</v>
      </c>
      <c r="E42" s="106">
        <v>20382535</v>
      </c>
      <c r="F42" s="107">
        <f t="shared" si="0"/>
        <v>73.35143248864776</v>
      </c>
      <c r="G42" s="107">
        <f t="shared" si="1"/>
        <v>-35.456355443830482</v>
      </c>
      <c r="H42" s="108">
        <f t="shared" si="2"/>
        <v>-16.625765389558453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112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93</v>
      </c>
      <c r="H2" s="143"/>
    </row>
    <row r="3" spans="1:8" ht="51" customHeight="1">
      <c r="A3" s="142"/>
      <c r="B3" s="104" t="s">
        <v>66</v>
      </c>
      <c r="C3" s="103" t="s">
        <v>67</v>
      </c>
      <c r="D3" s="144"/>
      <c r="E3" s="146"/>
      <c r="F3" s="142"/>
      <c r="G3" s="10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2452351062.8000002</v>
      </c>
      <c r="D4" s="70">
        <f>D5+D33</f>
        <v>491493239.94999993</v>
      </c>
      <c r="E4" s="71">
        <f>E5+E33</f>
        <v>495265779.79000008</v>
      </c>
      <c r="F4" s="72">
        <f>D4/E4*100</f>
        <v>99.23827972899727</v>
      </c>
      <c r="G4" s="72">
        <f>D4/B4*100</f>
        <v>20.41673849645456</v>
      </c>
      <c r="H4" s="73">
        <f>D4/C4*100</f>
        <v>20.041716188416832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137701514.41</v>
      </c>
      <c r="E5" s="75">
        <f>E6+E20</f>
        <v>91074010.560000017</v>
      </c>
      <c r="F5" s="76">
        <f t="shared" ref="F5:F42" si="0">D5/E5*100</f>
        <v>151.19737624739994</v>
      </c>
      <c r="G5" s="76">
        <f t="shared" ref="G5:G42" si="1">D5/B5*100</f>
        <v>22.442129417328605</v>
      </c>
      <c r="H5" s="73">
        <f t="shared" ref="H5:H42" si="2">D5/C5*100</f>
        <v>22.442129417328605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125532706.53</v>
      </c>
      <c r="E6" s="75">
        <f>E7+E10+E11+E17+E18+E19</f>
        <v>77074399.190000013</v>
      </c>
      <c r="F6" s="76">
        <f t="shared" si="0"/>
        <v>162.87211817317311</v>
      </c>
      <c r="G6" s="76">
        <f t="shared" si="1"/>
        <v>22.222370576857521</v>
      </c>
      <c r="H6" s="73">
        <f t="shared" si="2"/>
        <v>22.222370576857521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85911326.160000011</v>
      </c>
      <c r="E7" s="66">
        <f>E8+E9</f>
        <v>52581063.969999999</v>
      </c>
      <c r="F7" s="72">
        <f t="shared" si="0"/>
        <v>163.38833730906723</v>
      </c>
      <c r="G7" s="72">
        <f t="shared" si="1"/>
        <v>21.981829666641556</v>
      </c>
      <c r="H7" s="73">
        <f t="shared" si="2"/>
        <v>21.981829666641556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2429766.04</v>
      </c>
      <c r="E8" s="66">
        <v>2531341.9700000002</v>
      </c>
      <c r="F8" s="72">
        <f t="shared" si="0"/>
        <v>95.987269550940994</v>
      </c>
      <c r="G8" s="72">
        <f t="shared" si="1"/>
        <v>26.281961645192887</v>
      </c>
      <c r="H8" s="73">
        <f t="shared" si="2"/>
        <v>26.281961645192887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83481560.120000005</v>
      </c>
      <c r="E9" s="66">
        <v>50049722</v>
      </c>
      <c r="F9" s="72">
        <f t="shared" si="0"/>
        <v>166.79725038232979</v>
      </c>
      <c r="G9" s="72">
        <f t="shared" si="1"/>
        <v>21.877646271738747</v>
      </c>
      <c r="H9" s="73">
        <f t="shared" si="2"/>
        <v>21.877646271738747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9526799.4700000007</v>
      </c>
      <c r="E10" s="66">
        <v>8858947.8300000001</v>
      </c>
      <c r="F10" s="72">
        <f t="shared" si="0"/>
        <v>107.53872415568793</v>
      </c>
      <c r="G10" s="72">
        <f t="shared" si="1"/>
        <v>25.430585620938643</v>
      </c>
      <c r="H10" s="73">
        <f t="shared" si="2"/>
        <v>25.430585620938643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22432598.420000002</v>
      </c>
      <c r="E11" s="66">
        <f>E12+E13+E14+E15+E16</f>
        <v>7607932.3200000012</v>
      </c>
      <c r="F11" s="72">
        <f t="shared" si="0"/>
        <v>294.85801761180755</v>
      </c>
      <c r="G11" s="72">
        <f t="shared" si="1"/>
        <v>21.822811922756571</v>
      </c>
      <c r="H11" s="73">
        <f t="shared" si="2"/>
        <v>21.822811922756571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14573233.32</v>
      </c>
      <c r="E12" s="66">
        <v>9207410.8200000003</v>
      </c>
      <c r="F12" s="72">
        <f t="shared" si="0"/>
        <v>158.27721391929811</v>
      </c>
      <c r="G12" s="72">
        <f t="shared" si="1"/>
        <v>16.273930899590319</v>
      </c>
      <c r="H12" s="73">
        <f t="shared" si="2"/>
        <v>16.273930899590319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69806.36</v>
      </c>
      <c r="E13" s="66">
        <v>-320275.19</v>
      </c>
      <c r="F13" s="72">
        <f t="shared" si="0"/>
        <v>-21.79574384141338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362538.22</v>
      </c>
      <c r="E14" s="66">
        <v>177262.81</v>
      </c>
      <c r="F14" s="72">
        <f t="shared" si="0"/>
        <v>204.52018108028415</v>
      </c>
      <c r="G14" s="72">
        <f t="shared" si="1"/>
        <v>135.78210486891385</v>
      </c>
      <c r="H14" s="73">
        <f t="shared" si="2"/>
        <v>135.78210486891385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7427020.5199999996</v>
      </c>
      <c r="E15" s="66">
        <v>-1456466.12</v>
      </c>
      <c r="F15" s="72">
        <f t="shared" si="0"/>
        <v>-509.93431416035958</v>
      </c>
      <c r="G15" s="72">
        <f t="shared" si="1"/>
        <v>57.229083760045974</v>
      </c>
      <c r="H15" s="73">
        <f t="shared" si="2"/>
        <v>57.229083760045974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5263289.16</v>
      </c>
      <c r="E17" s="66">
        <v>5473632.2300000004</v>
      </c>
      <c r="F17" s="72">
        <f t="shared" si="0"/>
        <v>96.157157420128684</v>
      </c>
      <c r="G17" s="72">
        <f t="shared" si="1"/>
        <v>22.121332055524981</v>
      </c>
      <c r="H17" s="73">
        <f t="shared" si="2"/>
        <v>22.121332055524981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2398693.3199999998</v>
      </c>
      <c r="E18" s="66">
        <v>2552822.84</v>
      </c>
      <c r="F18" s="72">
        <f t="shared" si="0"/>
        <v>93.962388710060267</v>
      </c>
      <c r="G18" s="72">
        <f t="shared" si="1"/>
        <v>23.949746428720125</v>
      </c>
      <c r="H18" s="73">
        <f t="shared" si="2"/>
        <v>23.949746428720125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12168807.879999999</v>
      </c>
      <c r="E20" s="52">
        <f>E21+E22+E23+E26+E28+E29</f>
        <v>13999611.370000001</v>
      </c>
      <c r="F20" s="76">
        <f t="shared" si="0"/>
        <v>86.922469191371547</v>
      </c>
      <c r="G20" s="76">
        <f t="shared" si="1"/>
        <v>24.991658073231136</v>
      </c>
      <c r="H20" s="73">
        <f t="shared" si="2"/>
        <v>24.991658073231136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2210335.31</v>
      </c>
      <c r="E21" s="66">
        <v>4114792.19</v>
      </c>
      <c r="F21" s="72">
        <f t="shared" si="0"/>
        <v>53.716815040421274</v>
      </c>
      <c r="G21" s="72">
        <f t="shared" si="1"/>
        <v>19.163196136488104</v>
      </c>
      <c r="H21" s="73">
        <f t="shared" si="2"/>
        <v>19.163196136488104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712423.92</v>
      </c>
      <c r="E22" s="66">
        <v>1480036.73</v>
      </c>
      <c r="F22" s="72">
        <f t="shared" si="0"/>
        <v>48.135556743919459</v>
      </c>
      <c r="G22" s="72">
        <f t="shared" si="1"/>
        <v>26.883921509433961</v>
      </c>
      <c r="H22" s="73">
        <f t="shared" si="2"/>
        <v>26.883921509433961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6153009.1200000001</v>
      </c>
      <c r="E23" s="66">
        <f>E24+E25</f>
        <v>5677855.04</v>
      </c>
      <c r="F23" s="72">
        <f t="shared" si="0"/>
        <v>108.36854897936952</v>
      </c>
      <c r="G23" s="72">
        <f t="shared" si="1"/>
        <v>27.5425654431513</v>
      </c>
      <c r="H23" s="73">
        <f t="shared" si="2"/>
        <v>27.5425654431513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5873303.8700000001</v>
      </c>
      <c r="E24" s="66">
        <v>5490167.4000000004</v>
      </c>
      <c r="F24" s="72">
        <f t="shared" si="0"/>
        <v>106.97859358532492</v>
      </c>
      <c r="G24" s="72">
        <f t="shared" si="1"/>
        <v>26.290527618621308</v>
      </c>
      <c r="H24" s="73">
        <f t="shared" si="2"/>
        <v>26.290527618621308</v>
      </c>
    </row>
    <row r="25" spans="1:8" ht="15" customHeight="1" outlineLevel="3">
      <c r="A25" s="43" t="s">
        <v>42</v>
      </c>
      <c r="B25" s="77"/>
      <c r="C25" s="77"/>
      <c r="D25" s="66">
        <v>279705.25</v>
      </c>
      <c r="E25" s="66">
        <v>187687.64</v>
      </c>
      <c r="F25" s="72">
        <f t="shared" si="0"/>
        <v>149.0269950647789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2549425.92</v>
      </c>
      <c r="E26" s="66">
        <v>2533392.19</v>
      </c>
      <c r="F26" s="72">
        <f t="shared" si="0"/>
        <v>100.63289569073788</v>
      </c>
      <c r="G26" s="72">
        <f t="shared" si="1"/>
        <v>25.32406628015757</v>
      </c>
      <c r="H26" s="73">
        <f t="shared" si="2"/>
        <v>25.32406628015757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2549425.92</v>
      </c>
      <c r="E27" s="66">
        <v>2533392.19</v>
      </c>
      <c r="F27" s="72">
        <f t="shared" si="0"/>
        <v>100.63289569073788</v>
      </c>
      <c r="G27" s="72">
        <f t="shared" si="1"/>
        <v>25.32406628015757</v>
      </c>
      <c r="H27" s="73">
        <f t="shared" si="2"/>
        <v>25.32406628015757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672141.92</v>
      </c>
      <c r="E28" s="66">
        <v>185172.08</v>
      </c>
      <c r="F28" s="72">
        <f t="shared" si="0"/>
        <v>362.98232433312847</v>
      </c>
      <c r="G28" s="72">
        <f t="shared" si="1"/>
        <v>32.006758095238098</v>
      </c>
      <c r="H28" s="73">
        <f t="shared" si="2"/>
        <v>32.006758095238098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-128528.31</v>
      </c>
      <c r="E29" s="77">
        <f>E30+E31</f>
        <v>8363.14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6710</v>
      </c>
      <c r="E30" s="66">
        <v>3363.14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-135238.31</v>
      </c>
      <c r="E31" s="77">
        <v>5000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1838766175.8699999</v>
      </c>
      <c r="D33" s="79">
        <f>D34+D40+D41+D39</f>
        <v>353791725.53999996</v>
      </c>
      <c r="E33" s="80">
        <f>E34+E40+E41+E39</f>
        <v>404191769.23000008</v>
      </c>
      <c r="F33" s="76">
        <f t="shared" si="0"/>
        <v>87.530660560947581</v>
      </c>
      <c r="G33" s="76">
        <f t="shared" si="1"/>
        <v>19.723905204672427</v>
      </c>
      <c r="H33" s="73">
        <f t="shared" si="2"/>
        <v>19.24071315770238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1838766175.8699999</v>
      </c>
      <c r="D34" s="79">
        <f>D35+D36+D37+D38</f>
        <v>353294595.18000001</v>
      </c>
      <c r="E34" s="80">
        <f>E35+E36+E37+E38</f>
        <v>405871520.31000006</v>
      </c>
      <c r="F34" s="76">
        <f t="shared" si="0"/>
        <v>87.045919090395302</v>
      </c>
      <c r="G34" s="76">
        <f t="shared" si="1"/>
        <v>19.696190163909282</v>
      </c>
      <c r="H34" s="73">
        <f t="shared" si="2"/>
        <v>19.213677074130487</v>
      </c>
    </row>
    <row r="35" spans="1:8">
      <c r="A35" s="47" t="s">
        <v>57</v>
      </c>
      <c r="B35" s="81"/>
      <c r="C35" s="82">
        <v>2187360</v>
      </c>
      <c r="D35" s="82">
        <v>637980</v>
      </c>
      <c r="E35" s="54">
        <v>364560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380900082.87</v>
      </c>
      <c r="D36" s="82">
        <v>64108813.600000001</v>
      </c>
      <c r="E36" s="54">
        <v>40602807.780000001</v>
      </c>
      <c r="F36" s="72">
        <f t="shared" si="0"/>
        <v>157.89256237490676</v>
      </c>
      <c r="G36" s="72">
        <f t="shared" si="1"/>
        <v>18.144216181746472</v>
      </c>
      <c r="H36" s="73">
        <f t="shared" si="2"/>
        <v>16.83087415391299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278198645.38999999</v>
      </c>
      <c r="E37" s="54">
        <v>344756999.66000003</v>
      </c>
      <c r="F37" s="72">
        <f t="shared" si="0"/>
        <v>80.694125330119476</v>
      </c>
      <c r="G37" s="72">
        <f t="shared" si="1"/>
        <v>22.219024253052417</v>
      </c>
      <c r="H37" s="73">
        <f t="shared" si="2"/>
        <v>21.954690498815477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10349156.189999999</v>
      </c>
      <c r="E38" s="54">
        <v>20147152.870000001</v>
      </c>
      <c r="F38" s="72">
        <f t="shared" si="0"/>
        <v>51.367834734655482</v>
      </c>
      <c r="G38" s="72">
        <f t="shared" si="1"/>
        <v>5.4955983892832299</v>
      </c>
      <c r="H38" s="73">
        <f t="shared" si="2"/>
        <v>5.4894032340424683</v>
      </c>
    </row>
    <row r="39" spans="1:8">
      <c r="A39" s="47" t="s">
        <v>113</v>
      </c>
      <c r="B39" s="81"/>
      <c r="C39" s="82"/>
      <c r="D39" s="82">
        <v>-143972.73000000001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54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-1125156.0900000001</v>
      </c>
      <c r="E42" s="106">
        <v>-17984561.129999999</v>
      </c>
      <c r="F42" s="107">
        <f t="shared" si="0"/>
        <v>6.2562332317530407</v>
      </c>
      <c r="G42" s="107">
        <f t="shared" si="1"/>
        <v>2.6683332700927269</v>
      </c>
      <c r="H42" s="108">
        <f t="shared" si="2"/>
        <v>1.6467276939607749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8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111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93</v>
      </c>
      <c r="H2" s="143"/>
    </row>
    <row r="3" spans="1:8" ht="51" customHeight="1">
      <c r="A3" s="142"/>
      <c r="B3" s="99" t="s">
        <v>66</v>
      </c>
      <c r="C3" s="98" t="s">
        <v>67</v>
      </c>
      <c r="D3" s="144"/>
      <c r="E3" s="146"/>
      <c r="F3" s="142"/>
      <c r="G3" s="98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2444205334.3800001</v>
      </c>
      <c r="D4" s="70">
        <f>D5+D33</f>
        <v>329736244.81</v>
      </c>
      <c r="E4" s="71">
        <f>E5+E33</f>
        <v>284665494.69</v>
      </c>
      <c r="F4" s="72">
        <f>D4/E4*100</f>
        <v>115.83288138560029</v>
      </c>
      <c r="G4" s="72">
        <f>D4/B4*100</f>
        <v>13.697316943308435</v>
      </c>
      <c r="H4" s="73">
        <f>D4/C4*100</f>
        <v>13.490529628258146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91047342.290000007</v>
      </c>
      <c r="E5" s="75">
        <f>E6+E20</f>
        <v>18073696.140000001</v>
      </c>
      <c r="F5" s="76">
        <f t="shared" ref="F5:F42" si="0">D5/E5*100</f>
        <v>503.75607504265594</v>
      </c>
      <c r="G5" s="76">
        <f t="shared" ref="G5:G42" si="1">D5/B5*100</f>
        <v>14.838589448567532</v>
      </c>
      <c r="H5" s="73">
        <f t="shared" ref="H5:H42" si="2">D5/C5*100</f>
        <v>14.838589448567532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82852868.820000008</v>
      </c>
      <c r="E6" s="75">
        <f>E7+E10+E11+E17+E18+E19</f>
        <v>9579923.9600000009</v>
      </c>
      <c r="F6" s="76">
        <f t="shared" si="0"/>
        <v>864.85935761018288</v>
      </c>
      <c r="G6" s="76">
        <f t="shared" si="1"/>
        <v>14.666991616513855</v>
      </c>
      <c r="H6" s="73">
        <f t="shared" si="2"/>
        <v>14.666991616513855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62309574.289999999</v>
      </c>
      <c r="E7" s="53">
        <f>E8+E9</f>
        <v>7275824.2999999998</v>
      </c>
      <c r="F7" s="72">
        <f t="shared" si="0"/>
        <v>856.39195946499149</v>
      </c>
      <c r="G7" s="72">
        <f t="shared" si="1"/>
        <v>15.942932205386501</v>
      </c>
      <c r="H7" s="73">
        <f t="shared" si="2"/>
        <v>15.942932205386501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1469031.04</v>
      </c>
      <c r="E8" s="53">
        <v>282433.58</v>
      </c>
      <c r="F8" s="72">
        <f t="shared" si="0"/>
        <v>520.1332787694721</v>
      </c>
      <c r="G8" s="72">
        <f t="shared" si="1"/>
        <v>15.890014434837447</v>
      </c>
      <c r="H8" s="73">
        <f t="shared" si="2"/>
        <v>15.890014434837447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60840543.25</v>
      </c>
      <c r="E9" s="53">
        <v>6993390.7199999997</v>
      </c>
      <c r="F9" s="72">
        <f t="shared" si="0"/>
        <v>869.97203053456735</v>
      </c>
      <c r="G9" s="72">
        <f t="shared" si="1"/>
        <v>15.944214294637247</v>
      </c>
      <c r="H9" s="73">
        <f t="shared" si="2"/>
        <v>15.944214294637247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6509707.0800000001</v>
      </c>
      <c r="E10" s="53">
        <v>4189263.44</v>
      </c>
      <c r="F10" s="72">
        <f t="shared" si="0"/>
        <v>155.3902535191246</v>
      </c>
      <c r="G10" s="72">
        <f t="shared" si="1"/>
        <v>17.376839282329357</v>
      </c>
      <c r="H10" s="73">
        <f t="shared" si="2"/>
        <v>17.376839282329357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7968172.1200000001</v>
      </c>
      <c r="E11" s="53">
        <f>E12+E13+E14+E15+E16</f>
        <v>-3724534.9499999997</v>
      </c>
      <c r="F11" s="72">
        <f t="shared" si="0"/>
        <v>-213.93737008696885</v>
      </c>
      <c r="G11" s="72">
        <f t="shared" si="1"/>
        <v>7.7515728801118744</v>
      </c>
      <c r="H11" s="73">
        <f t="shared" si="2"/>
        <v>7.7515728801118744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528463.14</v>
      </c>
      <c r="E12" s="53">
        <v>-1503624.7</v>
      </c>
      <c r="F12" s="72">
        <f t="shared" si="0"/>
        <v>-35.145946990628715</v>
      </c>
      <c r="G12" s="72">
        <f t="shared" si="1"/>
        <v>0.59013483380780207</v>
      </c>
      <c r="H12" s="73">
        <f t="shared" si="2"/>
        <v>0.59013483380780207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43934.62</v>
      </c>
      <c r="E13" s="53">
        <v>-440862.6</v>
      </c>
      <c r="F13" s="72">
        <f t="shared" si="0"/>
        <v>-9.9656037958311732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53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7395774.4400000004</v>
      </c>
      <c r="E15" s="53">
        <v>-1780047.65</v>
      </c>
      <c r="F15" s="72">
        <f t="shared" si="0"/>
        <v>-415.48182375904378</v>
      </c>
      <c r="G15" s="72">
        <f t="shared" si="1"/>
        <v>56.988316345350178</v>
      </c>
      <c r="H15" s="73">
        <f t="shared" si="2"/>
        <v>56.988316345350178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53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4511410.8099999996</v>
      </c>
      <c r="E17" s="53">
        <v>507766.69</v>
      </c>
      <c r="F17" s="72">
        <f t="shared" si="0"/>
        <v>888.48104825466191</v>
      </c>
      <c r="G17" s="72">
        <f t="shared" si="1"/>
        <v>18.961226247142939</v>
      </c>
      <c r="H17" s="73">
        <f t="shared" si="2"/>
        <v>18.961226247142939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1554004.52</v>
      </c>
      <c r="E18" s="53">
        <v>1334917.95</v>
      </c>
      <c r="F18" s="72">
        <f t="shared" si="0"/>
        <v>116.41198771804665</v>
      </c>
      <c r="G18" s="72">
        <f t="shared" si="1"/>
        <v>15.515953578878076</v>
      </c>
      <c r="H18" s="73">
        <f t="shared" si="2"/>
        <v>15.515953578878076</v>
      </c>
    </row>
    <row r="19" spans="1:8" ht="25.5" outlineLevel="2">
      <c r="A19" s="43" t="s">
        <v>31</v>
      </c>
      <c r="B19" s="77"/>
      <c r="C19" s="77"/>
      <c r="D19" s="66">
        <v>0</v>
      </c>
      <c r="E19" s="53">
        <v>-3313.47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8194473.4699999988</v>
      </c>
      <c r="E20" s="52">
        <f>E21+E22+E23+E26+E28+E29</f>
        <v>8493772.1800000016</v>
      </c>
      <c r="F20" s="76">
        <f t="shared" si="0"/>
        <v>96.476256913215181</v>
      </c>
      <c r="G20" s="76">
        <f t="shared" si="1"/>
        <v>16.829378939328269</v>
      </c>
      <c r="H20" s="73">
        <f t="shared" si="2"/>
        <v>16.829378939328269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1556281.26</v>
      </c>
      <c r="E21" s="53">
        <v>2725000.9</v>
      </c>
      <c r="F21" s="72">
        <f t="shared" si="0"/>
        <v>57.111220036661273</v>
      </c>
      <c r="G21" s="72">
        <f t="shared" si="1"/>
        <v>13.492669141190545</v>
      </c>
      <c r="H21" s="73">
        <f t="shared" si="2"/>
        <v>13.492669141190545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330300.73</v>
      </c>
      <c r="E22" s="53">
        <v>517700.01</v>
      </c>
      <c r="F22" s="72">
        <f t="shared" si="0"/>
        <v>63.801569175167671</v>
      </c>
      <c r="G22" s="72">
        <f t="shared" si="1"/>
        <v>12.464178490566038</v>
      </c>
      <c r="H22" s="73">
        <f t="shared" si="2"/>
        <v>12.464178490566038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3778875.11</v>
      </c>
      <c r="E23" s="53">
        <f>E24+E25</f>
        <v>3795426.47</v>
      </c>
      <c r="F23" s="72">
        <f t="shared" si="0"/>
        <v>99.563913037682951</v>
      </c>
      <c r="G23" s="72">
        <f t="shared" si="1"/>
        <v>16.915286974037599</v>
      </c>
      <c r="H23" s="73">
        <f t="shared" si="2"/>
        <v>16.915286974037599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3764375.11</v>
      </c>
      <c r="E24" s="53">
        <v>3680690.83</v>
      </c>
      <c r="F24" s="72">
        <f t="shared" si="0"/>
        <v>102.27360253455461</v>
      </c>
      <c r="G24" s="72">
        <f t="shared" si="1"/>
        <v>16.850380975828109</v>
      </c>
      <c r="H24" s="73">
        <f t="shared" si="2"/>
        <v>16.850380975828109</v>
      </c>
    </row>
    <row r="25" spans="1:8" ht="15" customHeight="1" outlineLevel="3">
      <c r="A25" s="43" t="s">
        <v>42</v>
      </c>
      <c r="B25" s="77"/>
      <c r="C25" s="77"/>
      <c r="D25" s="66">
        <v>14500</v>
      </c>
      <c r="E25" s="53">
        <v>114735.64</v>
      </c>
      <c r="F25" s="72">
        <f t="shared" si="0"/>
        <v>12.637747085386893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2250424.5099999998</v>
      </c>
      <c r="E26" s="53">
        <v>1365871.74</v>
      </c>
      <c r="F26" s="72">
        <f t="shared" si="0"/>
        <v>164.76104191159266</v>
      </c>
      <c r="G26" s="72">
        <f t="shared" si="1"/>
        <v>22.354012722099853</v>
      </c>
      <c r="H26" s="73">
        <f t="shared" si="2"/>
        <v>22.354012722099853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2250424.5099999998</v>
      </c>
      <c r="E27" s="53">
        <v>1365871.74</v>
      </c>
      <c r="F27" s="72">
        <f t="shared" si="0"/>
        <v>164.76104191159266</v>
      </c>
      <c r="G27" s="72">
        <f t="shared" si="1"/>
        <v>22.354012722099853</v>
      </c>
      <c r="H27" s="73">
        <f t="shared" si="2"/>
        <v>22.354012722099853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271685.46999999997</v>
      </c>
      <c r="E28" s="53">
        <v>98080.25</v>
      </c>
      <c r="F28" s="72">
        <f t="shared" si="0"/>
        <v>277.00323969402604</v>
      </c>
      <c r="G28" s="72">
        <f t="shared" si="1"/>
        <v>12.937403333333334</v>
      </c>
      <c r="H28" s="73">
        <f t="shared" si="2"/>
        <v>12.937403333333334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6906.3899999999994</v>
      </c>
      <c r="E29" s="77">
        <f>E30+E31</f>
        <v>-8307.19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53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8406.39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1830620447.4499998</v>
      </c>
      <c r="D33" s="79">
        <f>D34+D40+D41+D39</f>
        <v>238688902.52000001</v>
      </c>
      <c r="E33" s="80">
        <f>E34+E40+E41+E39</f>
        <v>266591798.54999998</v>
      </c>
      <c r="F33" s="76">
        <f t="shared" si="0"/>
        <v>89.533475455072292</v>
      </c>
      <c r="G33" s="76">
        <f t="shared" si="1"/>
        <v>13.306917451294382</v>
      </c>
      <c r="H33" s="73">
        <f t="shared" si="2"/>
        <v>13.038688760004108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1830620447.4499998</v>
      </c>
      <c r="D34" s="79">
        <f>D35+D36+D37+D38</f>
        <v>237817426.5</v>
      </c>
      <c r="E34" s="80">
        <f>E35+E36+E37+E38</f>
        <v>268271549.63</v>
      </c>
      <c r="F34" s="76">
        <f t="shared" si="0"/>
        <v>88.648023552254301</v>
      </c>
      <c r="G34" s="76">
        <f t="shared" si="1"/>
        <v>13.258332622521493</v>
      </c>
      <c r="H34" s="73">
        <f t="shared" si="2"/>
        <v>12.991083259846281</v>
      </c>
    </row>
    <row r="35" spans="1:8">
      <c r="A35" s="47" t="s">
        <v>57</v>
      </c>
      <c r="B35" s="81"/>
      <c r="C35" s="82">
        <v>2187360</v>
      </c>
      <c r="D35" s="82">
        <v>182280</v>
      </c>
      <c r="E35" s="54">
        <v>182280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381816882.87</v>
      </c>
      <c r="D36" s="82">
        <v>14280845.82</v>
      </c>
      <c r="E36" s="54">
        <v>31204472.600000001</v>
      </c>
      <c r="F36" s="72">
        <f t="shared" si="0"/>
        <v>45.765381146034819</v>
      </c>
      <c r="G36" s="72">
        <f t="shared" si="1"/>
        <v>4.0417961161001807</v>
      </c>
      <c r="H36" s="73">
        <f t="shared" si="2"/>
        <v>3.7402342485893443</v>
      </c>
    </row>
    <row r="37" spans="1:8">
      <c r="A37" s="47" t="s">
        <v>59</v>
      </c>
      <c r="B37" s="81">
        <v>1252074088.5</v>
      </c>
      <c r="C37" s="82">
        <v>1258299019.5</v>
      </c>
      <c r="D37" s="82">
        <v>217093562.18000001</v>
      </c>
      <c r="E37" s="54">
        <v>230993290.34999999</v>
      </c>
      <c r="F37" s="72">
        <f t="shared" si="0"/>
        <v>93.982626876763746</v>
      </c>
      <c r="G37" s="72">
        <f t="shared" si="1"/>
        <v>17.33871535030972</v>
      </c>
      <c r="H37" s="73">
        <f t="shared" si="2"/>
        <v>17.25293899269386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6260738.5</v>
      </c>
      <c r="E38" s="54">
        <v>5891506.6799999997</v>
      </c>
      <c r="F38" s="72">
        <f t="shared" si="0"/>
        <v>106.26718834510429</v>
      </c>
      <c r="G38" s="72">
        <f t="shared" si="1"/>
        <v>3.3245709876877902</v>
      </c>
      <c r="H38" s="73">
        <f t="shared" si="2"/>
        <v>3.3245709876877902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-10565.67</v>
      </c>
      <c r="E41" s="54">
        <v>-1710497.08</v>
      </c>
      <c r="F41" s="72">
        <f t="shared" si="0"/>
        <v>0.61769588054485303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60651176.770000003</v>
      </c>
      <c r="E42" s="106">
        <v>-36316428.520000003</v>
      </c>
      <c r="F42" s="107">
        <f t="shared" si="0"/>
        <v>-167.00754793825195</v>
      </c>
      <c r="G42" s="107">
        <f t="shared" si="1"/>
        <v>-143.83564581307658</v>
      </c>
      <c r="H42" s="108">
        <f t="shared" si="2"/>
        <v>-88.766326153440119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107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93</v>
      </c>
      <c r="H2" s="143"/>
    </row>
    <row r="3" spans="1:8" ht="51" customHeight="1">
      <c r="A3" s="142"/>
      <c r="B3" s="97" t="s">
        <v>66</v>
      </c>
      <c r="C3" s="96" t="s">
        <v>67</v>
      </c>
      <c r="D3" s="144"/>
      <c r="E3" s="146"/>
      <c r="F3" s="142"/>
      <c r="G3" s="96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2409492718.96</v>
      </c>
      <c r="D4" s="70">
        <f>D5+D33</f>
        <v>141732476.75</v>
      </c>
      <c r="E4" s="71">
        <f>E5+E33</f>
        <v>123548094.36000001</v>
      </c>
      <c r="F4" s="72">
        <f>D4/E4*100</f>
        <v>114.71846448478074</v>
      </c>
      <c r="G4" s="72">
        <f>D4/B4*100</f>
        <v>5.887598605738618</v>
      </c>
      <c r="H4" s="73">
        <f>D4/C4*100</f>
        <v>5.882253788721779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33074363.160000004</v>
      </c>
      <c r="E5" s="75">
        <f>E6+E20</f>
        <v>22000093.910000004</v>
      </c>
      <c r="F5" s="76">
        <f t="shared" ref="F5:F42" si="0">D5/E5*100</f>
        <v>150.33737262806076</v>
      </c>
      <c r="G5" s="76">
        <f t="shared" ref="G5:G42" si="1">D5/B5*100</f>
        <v>5.390348404029913</v>
      </c>
      <c r="H5" s="73">
        <f t="shared" ref="H5:H42" si="2">D5/C5*100</f>
        <v>5.390348404029913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28799449.330000002</v>
      </c>
      <c r="E6" s="75">
        <f>E7+E10+E11+E17+E18+E19</f>
        <v>18577595.360000003</v>
      </c>
      <c r="F6" s="76">
        <f t="shared" si="0"/>
        <v>155.02248149945709</v>
      </c>
      <c r="G6" s="76">
        <f t="shared" si="1"/>
        <v>5.0982094874832073</v>
      </c>
      <c r="H6" s="73">
        <f t="shared" si="2"/>
        <v>5.0982094874832073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18977151.23</v>
      </c>
      <c r="E7" s="66">
        <f>E8+E9</f>
        <v>15260714.550000001</v>
      </c>
      <c r="F7" s="72">
        <f t="shared" si="0"/>
        <v>124.35296635569399</v>
      </c>
      <c r="G7" s="72">
        <f t="shared" si="1"/>
        <v>4.8556171175737468</v>
      </c>
      <c r="H7" s="73">
        <f t="shared" si="2"/>
        <v>4.8556171175737468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674410.29</v>
      </c>
      <c r="E8" s="66">
        <v>565475.72</v>
      </c>
      <c r="F8" s="72">
        <f t="shared" si="0"/>
        <v>119.26423472258014</v>
      </c>
      <c r="G8" s="72">
        <f t="shared" si="1"/>
        <v>7.2948691697507684</v>
      </c>
      <c r="H8" s="73">
        <f t="shared" si="2"/>
        <v>7.2948691697507684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18302740.940000001</v>
      </c>
      <c r="E9" s="66">
        <v>14695238.83</v>
      </c>
      <c r="F9" s="72">
        <f t="shared" si="0"/>
        <v>124.5487817634877</v>
      </c>
      <c r="G9" s="72">
        <f t="shared" si="1"/>
        <v>4.7965190338202701</v>
      </c>
      <c r="H9" s="73">
        <f t="shared" si="2"/>
        <v>4.7965190338202701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3248520.35</v>
      </c>
      <c r="E10" s="66">
        <v>1415993.37</v>
      </c>
      <c r="F10" s="72">
        <f t="shared" si="0"/>
        <v>229.41635312882855</v>
      </c>
      <c r="G10" s="72">
        <f t="shared" si="1"/>
        <v>8.6715139918901407</v>
      </c>
      <c r="H10" s="73">
        <f t="shared" si="2"/>
        <v>8.6715139918901407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7260566.2299999995</v>
      </c>
      <c r="E11" s="66">
        <f>E12+E13+E14+E15+E16</f>
        <v>1145721.3</v>
      </c>
      <c r="F11" s="72">
        <f t="shared" si="0"/>
        <v>633.71137727822634</v>
      </c>
      <c r="G11" s="72">
        <f t="shared" si="1"/>
        <v>7.0632018780643655</v>
      </c>
      <c r="H11" s="73">
        <f t="shared" si="2"/>
        <v>7.0632018780643655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11014.61</v>
      </c>
      <c r="E12" s="66">
        <v>2860844.56</v>
      </c>
      <c r="F12" s="72">
        <f t="shared" si="0"/>
        <v>0.38501252930707985</v>
      </c>
      <c r="G12" s="72">
        <f t="shared" si="1"/>
        <v>1.2300015932630146E-2</v>
      </c>
      <c r="H12" s="73">
        <f t="shared" si="2"/>
        <v>1.2300015932630146E-2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31886.32</v>
      </c>
      <c r="E13" s="66">
        <v>-446742.29</v>
      </c>
      <c r="F13" s="72">
        <f t="shared" si="0"/>
        <v>-7.1375199334721602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66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7217665.3799999999</v>
      </c>
      <c r="E15" s="66">
        <v>-1268380.97</v>
      </c>
      <c r="F15" s="72">
        <f t="shared" si="0"/>
        <v>-569.04554315412042</v>
      </c>
      <c r="G15" s="72">
        <f t="shared" si="1"/>
        <v>55.615892735409346</v>
      </c>
      <c r="H15" s="73">
        <f t="shared" si="2"/>
        <v>55.615892735409346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-1472685.8</v>
      </c>
      <c r="E17" s="66">
        <v>226328</v>
      </c>
      <c r="F17" s="72">
        <f t="shared" si="0"/>
        <v>-650.68652575023862</v>
      </c>
      <c r="G17" s="72">
        <f t="shared" si="1"/>
        <v>-6.1896222314444245</v>
      </c>
      <c r="H17" s="73">
        <f t="shared" si="2"/>
        <v>-6.1896222314444245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785897.32</v>
      </c>
      <c r="E18" s="66">
        <v>528838.14</v>
      </c>
      <c r="F18" s="72">
        <f t="shared" si="0"/>
        <v>148.60829061988608</v>
      </c>
      <c r="G18" s="72">
        <f t="shared" si="1"/>
        <v>7.8467894899589403</v>
      </c>
      <c r="H18" s="73">
        <f t="shared" si="2"/>
        <v>7.8467894899589403</v>
      </c>
    </row>
    <row r="19" spans="1:8" ht="25.5" outlineLevel="2">
      <c r="A19" s="43" t="s">
        <v>31</v>
      </c>
      <c r="B19" s="77"/>
      <c r="C19" s="77"/>
      <c r="D19" s="66">
        <v>0</v>
      </c>
      <c r="E19" s="66"/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4274913.83</v>
      </c>
      <c r="E20" s="70">
        <f>E21+E22+E23+E26+E28+E29</f>
        <v>3422498.5500000003</v>
      </c>
      <c r="F20" s="76">
        <f t="shared" si="0"/>
        <v>124.90622764471296</v>
      </c>
      <c r="G20" s="76">
        <f t="shared" si="1"/>
        <v>8.7795933492777731</v>
      </c>
      <c r="H20" s="73">
        <f t="shared" si="2"/>
        <v>8.7795933492777731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360881.97</v>
      </c>
      <c r="E21" s="66">
        <v>797126.87</v>
      </c>
      <c r="F21" s="72">
        <f t="shared" si="0"/>
        <v>45.272839692381709</v>
      </c>
      <c r="G21" s="72">
        <f t="shared" si="1"/>
        <v>3.1287795756347094</v>
      </c>
      <c r="H21" s="73">
        <f t="shared" si="2"/>
        <v>3.1287795756347094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761.99</v>
      </c>
      <c r="E22" s="66">
        <v>747.39</v>
      </c>
      <c r="F22" s="72">
        <f t="shared" si="0"/>
        <v>101.95346472390585</v>
      </c>
      <c r="G22" s="72">
        <f t="shared" si="1"/>
        <v>2.8754339622641508E-2</v>
      </c>
      <c r="H22" s="73">
        <f t="shared" si="2"/>
        <v>2.8754339622641508E-2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1896889.92</v>
      </c>
      <c r="E23" s="66">
        <f>E24+E25</f>
        <v>1739547.02</v>
      </c>
      <c r="F23" s="72">
        <f t="shared" si="0"/>
        <v>109.04505013034944</v>
      </c>
      <c r="G23" s="72">
        <f t="shared" si="1"/>
        <v>8.4910023276633844</v>
      </c>
      <c r="H23" s="73">
        <f t="shared" si="2"/>
        <v>8.4910023276633844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1888389.92</v>
      </c>
      <c r="E24" s="66">
        <v>1735547.02</v>
      </c>
      <c r="F24" s="72">
        <f t="shared" si="0"/>
        <v>108.80661245351912</v>
      </c>
      <c r="G24" s="72">
        <f t="shared" si="1"/>
        <v>8.4529539838854078</v>
      </c>
      <c r="H24" s="73">
        <f t="shared" si="2"/>
        <v>8.4529539838854078</v>
      </c>
    </row>
    <row r="25" spans="1:8" ht="15" customHeight="1" outlineLevel="3">
      <c r="A25" s="43" t="s">
        <v>42</v>
      </c>
      <c r="B25" s="77"/>
      <c r="C25" s="77"/>
      <c r="D25" s="66">
        <v>8500</v>
      </c>
      <c r="E25" s="66">
        <v>4000</v>
      </c>
      <c r="F25" s="72">
        <f t="shared" si="0"/>
        <v>212.5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1921689.38</v>
      </c>
      <c r="E26" s="66">
        <v>844762.04</v>
      </c>
      <c r="F26" s="72">
        <f t="shared" si="0"/>
        <v>227.48292288322989</v>
      </c>
      <c r="G26" s="72">
        <f t="shared" si="1"/>
        <v>19.088606908411329</v>
      </c>
      <c r="H26" s="73">
        <f t="shared" si="2"/>
        <v>19.088606908411329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1921689.38</v>
      </c>
      <c r="E27" s="66">
        <v>844762.04</v>
      </c>
      <c r="F27" s="72">
        <f t="shared" si="0"/>
        <v>227.48292288322989</v>
      </c>
      <c r="G27" s="72">
        <f t="shared" si="1"/>
        <v>19.088606908411329</v>
      </c>
      <c r="H27" s="73">
        <f t="shared" si="2"/>
        <v>19.088606908411329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89150.36</v>
      </c>
      <c r="E28" s="66">
        <v>30606.97</v>
      </c>
      <c r="F28" s="72">
        <f t="shared" si="0"/>
        <v>291.27469984777974</v>
      </c>
      <c r="G28" s="72">
        <f t="shared" si="1"/>
        <v>4.245255238095238</v>
      </c>
      <c r="H28" s="73">
        <f t="shared" si="2"/>
        <v>4.245255238095238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5540.21</v>
      </c>
      <c r="E29" s="77">
        <f>E30+E31</f>
        <v>9708.26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2500</v>
      </c>
      <c r="E30" s="66">
        <v>9708.26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3040.21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1795907832.03</v>
      </c>
      <c r="D33" s="79">
        <f>D34+D40+D41+D39</f>
        <v>108658113.58999999</v>
      </c>
      <c r="E33" s="80">
        <f>E34+E40+E41+E39</f>
        <v>101548000.45000002</v>
      </c>
      <c r="F33" s="76">
        <f t="shared" si="0"/>
        <v>107.00172638406684</v>
      </c>
      <c r="G33" s="76">
        <f t="shared" si="1"/>
        <v>6.0576949019837398</v>
      </c>
      <c r="H33" s="73">
        <f t="shared" si="2"/>
        <v>6.0503168176051974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1795907832.03</v>
      </c>
      <c r="D34" s="79">
        <f>D35+D36+D37+D38</f>
        <v>116021499.88999999</v>
      </c>
      <c r="E34" s="80">
        <f>E35+E36+E37+E38</f>
        <v>136470490.93000001</v>
      </c>
      <c r="F34" s="76">
        <f t="shared" si="0"/>
        <v>85.015814847116687</v>
      </c>
      <c r="G34" s="76">
        <f t="shared" si="1"/>
        <v>6.4682040317405445</v>
      </c>
      <c r="H34" s="73">
        <f t="shared" si="2"/>
        <v>6.4603259599828888</v>
      </c>
    </row>
    <row r="35" spans="1:8">
      <c r="A35" s="47" t="s">
        <v>57</v>
      </c>
      <c r="B35" s="81"/>
      <c r="C35" s="82">
        <v>2187360</v>
      </c>
      <c r="D35" s="82"/>
      <c r="E35" s="83">
        <v>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353329198.44999999</v>
      </c>
      <c r="D36" s="82">
        <v>4220360.91</v>
      </c>
      <c r="E36" s="83">
        <v>12568217.01</v>
      </c>
      <c r="F36" s="72">
        <f t="shared" si="0"/>
        <v>33.579631117461112</v>
      </c>
      <c r="G36" s="72">
        <f t="shared" si="1"/>
        <v>1.1944557450994893</v>
      </c>
      <c r="H36" s="73">
        <f t="shared" si="2"/>
        <v>1.1944557450994893</v>
      </c>
    </row>
    <row r="37" spans="1:8">
      <c r="A37" s="47" t="s">
        <v>59</v>
      </c>
      <c r="B37" s="81">
        <v>1252074088.5</v>
      </c>
      <c r="C37" s="82">
        <v>1252074088.5</v>
      </c>
      <c r="D37" s="82">
        <v>110655717.52</v>
      </c>
      <c r="E37" s="83">
        <v>123114695.68000001</v>
      </c>
      <c r="F37" s="72">
        <f t="shared" si="0"/>
        <v>89.880186040191816</v>
      </c>
      <c r="G37" s="72">
        <f t="shared" si="1"/>
        <v>8.8377931095568716</v>
      </c>
      <c r="H37" s="73">
        <f t="shared" si="2"/>
        <v>8.8377931095568716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1145421.46</v>
      </c>
      <c r="E38" s="83">
        <v>787578.24</v>
      </c>
      <c r="F38" s="72">
        <f t="shared" si="0"/>
        <v>145.43589472456731</v>
      </c>
      <c r="G38" s="72">
        <f t="shared" si="1"/>
        <v>0.60824053817149371</v>
      </c>
      <c r="H38" s="73">
        <f t="shared" si="2"/>
        <v>0.60824053817149371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-8245427.9900000002</v>
      </c>
      <c r="E41" s="82">
        <v>-34953236.479999997</v>
      </c>
      <c r="F41" s="72">
        <f t="shared" si="0"/>
        <v>23.589884143398216</v>
      </c>
      <c r="G41" s="72"/>
      <c r="H41" s="73"/>
    </row>
    <row r="42" spans="1:8" s="7" customFormat="1" ht="14.25">
      <c r="A42" s="32" t="s">
        <v>64</v>
      </c>
      <c r="B42" s="79">
        <v>-42167000</v>
      </c>
      <c r="C42" s="79">
        <v>-60091922.619999997</v>
      </c>
      <c r="D42" s="79">
        <v>68027782.079999998</v>
      </c>
      <c r="E42" s="79">
        <v>12947716.539999999</v>
      </c>
      <c r="F42" s="72">
        <f t="shared" si="0"/>
        <v>525.4037024199481</v>
      </c>
      <c r="G42" s="72">
        <f t="shared" si="1"/>
        <v>-161.32943315863116</v>
      </c>
      <c r="H42" s="73">
        <f t="shared" si="2"/>
        <v>-113.20619995832647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7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105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95" t="s">
        <v>66</v>
      </c>
      <c r="C3" s="94" t="s">
        <v>67</v>
      </c>
      <c r="D3" s="144"/>
      <c r="E3" s="147"/>
      <c r="F3" s="142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2533450465.4000006</v>
      </c>
      <c r="D4" s="70">
        <f>D5+D33</f>
        <v>2530530330.54</v>
      </c>
      <c r="E4" s="71">
        <f>E5+E33</f>
        <v>4553082239.54</v>
      </c>
      <c r="F4" s="72">
        <f>D4/E4*100</f>
        <v>55.578401562007819</v>
      </c>
      <c r="G4" s="72">
        <f>D4/B4*100</f>
        <v>94.667389146941076</v>
      </c>
      <c r="H4" s="73">
        <f>D4/C4*100</f>
        <v>99.884736848030713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619622182.81999993</v>
      </c>
      <c r="E5" s="75">
        <f>E6+E20</f>
        <v>599435091.73000002</v>
      </c>
      <c r="F5" s="76">
        <f t="shared" ref="F5:F42" si="0">D5/E5*100</f>
        <v>103.36768590436354</v>
      </c>
      <c r="G5" s="76">
        <f t="shared" ref="G5:G42" si="1">D5/B5*100</f>
        <v>106.71384389115677</v>
      </c>
      <c r="H5" s="73">
        <f t="shared" ref="H5:H42" si="2">D5/C5*100</f>
        <v>106.69780576657256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569840017.31999993</v>
      </c>
      <c r="E6" s="75">
        <f>E7+E10+E11+E17+E18+E19</f>
        <v>526626989.44000006</v>
      </c>
      <c r="F6" s="76">
        <f t="shared" si="0"/>
        <v>108.20562347667584</v>
      </c>
      <c r="G6" s="76">
        <f t="shared" si="1"/>
        <v>110.14655278640176</v>
      </c>
      <c r="H6" s="73">
        <f t="shared" si="2"/>
        <v>110.14655278640176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408906761.50999999</v>
      </c>
      <c r="E7" s="44">
        <f>E8+E9</f>
        <v>341037694.84000003</v>
      </c>
      <c r="F7" s="72">
        <f t="shared" si="0"/>
        <v>119.9007522326355</v>
      </c>
      <c r="G7" s="72">
        <f t="shared" si="1"/>
        <v>120.53359493711855</v>
      </c>
      <c r="H7" s="73">
        <f t="shared" si="2"/>
        <v>120.53359493711855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10396921.33</v>
      </c>
      <c r="E8" s="10">
        <v>13539442.73</v>
      </c>
      <c r="F8" s="72">
        <f t="shared" si="0"/>
        <v>76.789876343751104</v>
      </c>
      <c r="G8" s="72">
        <f t="shared" si="1"/>
        <v>118.43747617021543</v>
      </c>
      <c r="H8" s="73">
        <f t="shared" si="2"/>
        <v>118.43747617021543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398509840.18000001</v>
      </c>
      <c r="E9" s="10">
        <v>327498252.11000001</v>
      </c>
      <c r="F9" s="72">
        <f t="shared" si="0"/>
        <v>121.68304337885401</v>
      </c>
      <c r="G9" s="72">
        <f t="shared" si="1"/>
        <v>120.58927518178915</v>
      </c>
      <c r="H9" s="73">
        <f t="shared" si="2"/>
        <v>120.58927518178915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38353593.299999997</v>
      </c>
      <c r="E10" s="10">
        <v>36826068.950000003</v>
      </c>
      <c r="F10" s="72">
        <f t="shared" si="0"/>
        <v>104.14794300220849</v>
      </c>
      <c r="G10" s="72">
        <f t="shared" si="1"/>
        <v>116.39810096156764</v>
      </c>
      <c r="H10" s="73">
        <f t="shared" si="2"/>
        <v>116.39810096156764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89378818.860000014</v>
      </c>
      <c r="E11" s="44">
        <f>E12+E13+E14+E15+E16</f>
        <v>115515972.93000001</v>
      </c>
      <c r="F11" s="72">
        <f t="shared" si="0"/>
        <v>77.373558472438702</v>
      </c>
      <c r="G11" s="72">
        <f t="shared" si="1"/>
        <v>79.243827464525936</v>
      </c>
      <c r="H11" s="73">
        <f t="shared" si="2"/>
        <v>79.243827464525936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82218185.090000004</v>
      </c>
      <c r="E12" s="44">
        <v>96715299.390000001</v>
      </c>
      <c r="F12" s="72">
        <f t="shared" si="0"/>
        <v>85.010526368179811</v>
      </c>
      <c r="G12" s="72">
        <f t="shared" si="1"/>
        <v>84.411582220734644</v>
      </c>
      <c r="H12" s="73">
        <f t="shared" si="2"/>
        <v>84.411582220734644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-73315.94</v>
      </c>
      <c r="E13" s="44">
        <v>-16276.49</v>
      </c>
      <c r="F13" s="72">
        <f t="shared" si="0"/>
        <v>450.44072769989106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194905.32</v>
      </c>
      <c r="F14" s="72">
        <f t="shared" si="0"/>
        <v>104.92167684288967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7029451.7800000003</v>
      </c>
      <c r="E15" s="44">
        <v>18622044.710000001</v>
      </c>
      <c r="F15" s="72">
        <f t="shared" si="0"/>
        <v>37.748012581159784</v>
      </c>
      <c r="G15" s="72">
        <f t="shared" si="1"/>
        <v>46.178289426705362</v>
      </c>
      <c r="H15" s="73">
        <f t="shared" si="2"/>
        <v>46.178289426705362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22925767.84</v>
      </c>
      <c r="E17" s="10">
        <v>22555447.379999999</v>
      </c>
      <c r="F17" s="72">
        <f t="shared" si="0"/>
        <v>101.64182272140772</v>
      </c>
      <c r="G17" s="72">
        <f t="shared" si="1"/>
        <v>101.17285013239187</v>
      </c>
      <c r="H17" s="73">
        <f t="shared" si="2"/>
        <v>101.17285013239187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10275075.810000001</v>
      </c>
      <c r="E18" s="10">
        <v>10690068.539999999</v>
      </c>
      <c r="F18" s="72">
        <f t="shared" si="0"/>
        <v>96.117960063144764</v>
      </c>
      <c r="G18" s="72">
        <f t="shared" si="1"/>
        <v>105.92861659793815</v>
      </c>
      <c r="H18" s="73">
        <f t="shared" si="2"/>
        <v>105.92861659793815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49782165.5</v>
      </c>
      <c r="E20" s="41">
        <f>E21+E22+E23+E26+E28+E29</f>
        <v>72808102.290000007</v>
      </c>
      <c r="F20" s="76">
        <f t="shared" si="0"/>
        <v>68.37448571549632</v>
      </c>
      <c r="G20" s="76">
        <f t="shared" si="1"/>
        <v>78.654914831650544</v>
      </c>
      <c r="H20" s="73">
        <f t="shared" si="2"/>
        <v>78.546601038413797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11713334.25</v>
      </c>
      <c r="E21" s="44">
        <v>19204442.640000001</v>
      </c>
      <c r="F21" s="72">
        <f t="shared" si="0"/>
        <v>60.992836238854778</v>
      </c>
      <c r="G21" s="72">
        <f t="shared" si="1"/>
        <v>76.663627196250744</v>
      </c>
      <c r="H21" s="73">
        <f t="shared" si="2"/>
        <v>76.663627196250744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2230411.7000000002</v>
      </c>
      <c r="E22" s="44">
        <v>2966427.43</v>
      </c>
      <c r="F22" s="72">
        <f t="shared" si="0"/>
        <v>75.188480171247605</v>
      </c>
      <c r="G22" s="72">
        <f t="shared" si="1"/>
        <v>154.88970138888891</v>
      </c>
      <c r="H22" s="73">
        <f t="shared" si="2"/>
        <v>154.88970138888891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22564915.830000002</v>
      </c>
      <c r="E23" s="44">
        <f>E24+E25</f>
        <v>21970326.129999999</v>
      </c>
      <c r="F23" s="72">
        <f t="shared" si="0"/>
        <v>102.70633078672466</v>
      </c>
      <c r="G23" s="72">
        <f t="shared" si="1"/>
        <v>91.818745620638452</v>
      </c>
      <c r="H23" s="73">
        <f t="shared" si="2"/>
        <v>91.818745620638452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22315337.350000001</v>
      </c>
      <c r="E24" s="44">
        <v>21275328.449999999</v>
      </c>
      <c r="F24" s="72">
        <f t="shared" si="0"/>
        <v>104.88833299304483</v>
      </c>
      <c r="G24" s="72">
        <f t="shared" si="1"/>
        <v>90.803187524160251</v>
      </c>
      <c r="H24" s="73">
        <f t="shared" si="2"/>
        <v>90.803187524160251</v>
      </c>
    </row>
    <row r="25" spans="1:8" ht="15" customHeight="1" outlineLevel="3">
      <c r="A25" s="43" t="s">
        <v>42</v>
      </c>
      <c r="B25" s="77"/>
      <c r="C25" s="77"/>
      <c r="D25" s="66">
        <v>249578.48</v>
      </c>
      <c r="E25" s="44">
        <v>694997.68</v>
      </c>
      <c r="F25" s="72">
        <f t="shared" si="0"/>
        <v>35.91069253641249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10837662.26</v>
      </c>
      <c r="E26" s="44">
        <v>26990248.420000002</v>
      </c>
      <c r="F26" s="72">
        <f t="shared" si="0"/>
        <v>40.153992254362507</v>
      </c>
      <c r="G26" s="72">
        <f t="shared" si="1"/>
        <v>53.262866334298252</v>
      </c>
      <c r="H26" s="73">
        <f t="shared" si="2"/>
        <v>53.262866334298252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10837662.26</v>
      </c>
      <c r="E27" s="44">
        <v>26972692.420000002</v>
      </c>
      <c r="F27" s="72">
        <f t="shared" si="0"/>
        <v>40.180127705619675</v>
      </c>
      <c r="G27" s="72">
        <f t="shared" si="1"/>
        <v>53.262866334298252</v>
      </c>
      <c r="H27" s="73">
        <f t="shared" si="2"/>
        <v>53.262866334298252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1997458.5</v>
      </c>
      <c r="E28" s="44">
        <v>1666203.68</v>
      </c>
      <c r="F28" s="72">
        <f t="shared" si="0"/>
        <v>119.88081193050782</v>
      </c>
      <c r="G28" s="72">
        <f t="shared" si="1"/>
        <v>121.05809090909089</v>
      </c>
      <c r="H28" s="73">
        <f t="shared" si="2"/>
        <v>121.05809090909089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438382.96</v>
      </c>
      <c r="E29" s="44">
        <f>E30+E31</f>
        <v>10453.990000000002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-6807.19</v>
      </c>
      <c r="E30" s="44">
        <v>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372993.7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C34+C40+C41+C39</f>
        <v>1952724199.8800004</v>
      </c>
      <c r="D33" s="79">
        <f>D34+D40+D41+D39</f>
        <v>1910908147.72</v>
      </c>
      <c r="E33" s="80">
        <f>E34+E40+E41+E39</f>
        <v>3953647147.8099999</v>
      </c>
      <c r="F33" s="76">
        <f t="shared" si="0"/>
        <v>48.332794411825247</v>
      </c>
      <c r="G33" s="76">
        <f t="shared" si="1"/>
        <v>91.324567105171255</v>
      </c>
      <c r="H33" s="73">
        <f t="shared" si="2"/>
        <v>97.858578689065766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1952682968.9700003</v>
      </c>
      <c r="D34" s="79">
        <f>D35+D36+D37+D38</f>
        <v>1912671127.53</v>
      </c>
      <c r="E34" s="80">
        <f>E35+E36+E37+E38</f>
        <v>3953344910.6199999</v>
      </c>
      <c r="F34" s="76">
        <f t="shared" si="0"/>
        <v>48.381084139456917</v>
      </c>
      <c r="G34" s="76">
        <f t="shared" si="1"/>
        <v>91.408822001543712</v>
      </c>
      <c r="H34" s="73">
        <f t="shared" si="2"/>
        <v>97.950929972974279</v>
      </c>
    </row>
    <row r="35" spans="1:8">
      <c r="A35" s="47" t="s">
        <v>57</v>
      </c>
      <c r="B35" s="81"/>
      <c r="C35" s="82">
        <v>4198955</v>
      </c>
      <c r="D35" s="82">
        <v>4114508.52</v>
      </c>
      <c r="E35" s="81">
        <v>12168581.640000001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436192419.98000002</v>
      </c>
      <c r="D36" s="82">
        <v>404681687.36000001</v>
      </c>
      <c r="E36" s="81">
        <v>2104426074.45</v>
      </c>
      <c r="F36" s="72">
        <f t="shared" si="0"/>
        <v>19.230026289508181</v>
      </c>
      <c r="G36" s="72">
        <f t="shared" si="1"/>
        <v>58.461639728468029</v>
      </c>
      <c r="H36" s="73">
        <f t="shared" si="2"/>
        <v>92.775955936729758</v>
      </c>
    </row>
    <row r="37" spans="1:8">
      <c r="A37" s="47" t="s">
        <v>59</v>
      </c>
      <c r="B37" s="81">
        <v>1218611642</v>
      </c>
      <c r="C37" s="82">
        <v>1290920708.6300001</v>
      </c>
      <c r="D37" s="82">
        <v>1285418030.6600001</v>
      </c>
      <c r="E37" s="81">
        <v>1408468794.24</v>
      </c>
      <c r="F37" s="72">
        <f t="shared" si="0"/>
        <v>91.263507996540511</v>
      </c>
      <c r="G37" s="72">
        <f t="shared" si="1"/>
        <v>105.4821721996974</v>
      </c>
      <c r="H37" s="73">
        <f t="shared" si="2"/>
        <v>99.573740049778905</v>
      </c>
    </row>
    <row r="38" spans="1:8">
      <c r="A38" s="47" t="s">
        <v>60</v>
      </c>
      <c r="B38" s="81">
        <v>181606912.81</v>
      </c>
      <c r="C38" s="82">
        <v>221370885.36000001</v>
      </c>
      <c r="D38" s="82">
        <v>218456900.99000001</v>
      </c>
      <c r="E38" s="81">
        <v>428281460.29000002</v>
      </c>
      <c r="F38" s="72">
        <f t="shared" si="0"/>
        <v>51.007788392725992</v>
      </c>
      <c r="G38" s="72">
        <f t="shared" si="1"/>
        <v>120.29107130880696</v>
      </c>
      <c r="H38" s="73">
        <f t="shared" si="2"/>
        <v>98.683664129878139</v>
      </c>
    </row>
    <row r="39" spans="1:8">
      <c r="A39" s="47" t="s">
        <v>106</v>
      </c>
      <c r="B39" s="81"/>
      <c r="C39" s="82">
        <v>41230.910000000003</v>
      </c>
      <c r="D39" s="82">
        <v>41230.910000000003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1061126.26</v>
      </c>
      <c r="F40" s="72">
        <f t="shared" si="0"/>
        <v>2.89748743000668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-758889.07</v>
      </c>
      <c r="F41" s="72">
        <f t="shared" si="0"/>
        <v>241.79511769750488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-25983785.890000001</v>
      </c>
      <c r="E42" s="79">
        <v>-2222494.06</v>
      </c>
      <c r="F42" s="72">
        <f t="shared" si="0"/>
        <v>1169.1273492087535</v>
      </c>
      <c r="G42" s="72">
        <f t="shared" si="1"/>
        <v>62.013808806682583</v>
      </c>
      <c r="H42" s="73">
        <f t="shared" si="2"/>
        <v>26.583714301121859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9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104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95" t="s">
        <v>66</v>
      </c>
      <c r="C3" s="94" t="s">
        <v>67</v>
      </c>
      <c r="D3" s="144"/>
      <c r="E3" s="147"/>
      <c r="F3" s="142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2744247695.8200002</v>
      </c>
      <c r="D4" s="70">
        <f>D5+D33</f>
        <v>2124184788.3099999</v>
      </c>
      <c r="E4" s="71">
        <f>E5+E33</f>
        <v>4265626606.1800008</v>
      </c>
      <c r="F4" s="72">
        <f>D4/E4*100</f>
        <v>49.79771987619592</v>
      </c>
      <c r="G4" s="72">
        <f>D4/B4*100</f>
        <v>79.465962351079114</v>
      </c>
      <c r="H4" s="73">
        <f>D4/C4*100</f>
        <v>77.404994875117453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549409233.72000003</v>
      </c>
      <c r="E5" s="75">
        <f>E6+E20</f>
        <v>529697560.32000005</v>
      </c>
      <c r="F5" s="76">
        <f t="shared" ref="F5:F42" si="0">D5/E5*100</f>
        <v>103.72130719048278</v>
      </c>
      <c r="G5" s="76">
        <f t="shared" ref="G5:G42" si="1">D5/B5*100</f>
        <v>94.621485197194801</v>
      </c>
      <c r="H5" s="73">
        <f t="shared" ref="H5:H42" si="2">D5/C5*100</f>
        <v>94.60726444464197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503489417.20999998</v>
      </c>
      <c r="E6" s="75">
        <f>E7+E10+E11+E17+E18+E19</f>
        <v>464459545.54000008</v>
      </c>
      <c r="F6" s="76">
        <f t="shared" si="0"/>
        <v>108.40328765869633</v>
      </c>
      <c r="G6" s="76">
        <f t="shared" si="1"/>
        <v>97.321391942491601</v>
      </c>
      <c r="H6" s="73">
        <f t="shared" si="2"/>
        <v>97.321391942491601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344264369.06999999</v>
      </c>
      <c r="E7" s="44">
        <f>E8+E9</f>
        <v>292137581.64000005</v>
      </c>
      <c r="F7" s="72">
        <f t="shared" si="0"/>
        <v>117.84323233504259</v>
      </c>
      <c r="G7" s="72">
        <f t="shared" si="1"/>
        <v>101.47893338699726</v>
      </c>
      <c r="H7" s="73">
        <f t="shared" si="2"/>
        <v>101.47893338699726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9541359.1699999999</v>
      </c>
      <c r="E8" s="10">
        <v>12718419.48</v>
      </c>
      <c r="F8" s="72">
        <f t="shared" si="0"/>
        <v>75.020006888465986</v>
      </c>
      <c r="G8" s="72">
        <f t="shared" si="1"/>
        <v>108.69126190919648</v>
      </c>
      <c r="H8" s="73">
        <f t="shared" si="2"/>
        <v>108.69126190919648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334723009.89999998</v>
      </c>
      <c r="E9" s="10">
        <v>279419162.16000003</v>
      </c>
      <c r="F9" s="72">
        <f t="shared" si="0"/>
        <v>119.79243202666683</v>
      </c>
      <c r="G9" s="72">
        <f t="shared" si="1"/>
        <v>101.28734871961029</v>
      </c>
      <c r="H9" s="73">
        <f t="shared" si="2"/>
        <v>101.28734871961029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34638109.719999999</v>
      </c>
      <c r="E10" s="10">
        <v>33797434.280000001</v>
      </c>
      <c r="F10" s="72">
        <f t="shared" si="0"/>
        <v>102.4873942590887</v>
      </c>
      <c r="G10" s="72">
        <f t="shared" si="1"/>
        <v>105.12209796797364</v>
      </c>
      <c r="H10" s="73">
        <f t="shared" si="2"/>
        <v>105.12209796797364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92097990.420000002</v>
      </c>
      <c r="E11" s="44">
        <f>E12+E13+E14+E15+E16</f>
        <v>106723696.94000001</v>
      </c>
      <c r="F11" s="72">
        <f t="shared" si="0"/>
        <v>86.295727247695922</v>
      </c>
      <c r="G11" s="72">
        <f t="shared" si="1"/>
        <v>81.654662209216411</v>
      </c>
      <c r="H11" s="73">
        <f t="shared" si="2"/>
        <v>81.654662209216411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83958413.409999996</v>
      </c>
      <c r="E12" s="44">
        <v>92948661.540000007</v>
      </c>
      <c r="F12" s="72">
        <f t="shared" si="0"/>
        <v>90.327727176435886</v>
      </c>
      <c r="G12" s="72">
        <f t="shared" si="1"/>
        <v>86.19823593676756</v>
      </c>
      <c r="H12" s="73">
        <f t="shared" si="2"/>
        <v>86.19823593676756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-127540.39</v>
      </c>
      <c r="E13" s="44">
        <v>-29701.35</v>
      </c>
      <c r="F13" s="72">
        <f t="shared" si="0"/>
        <v>429.40940394965207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141073.14000000001</v>
      </c>
      <c r="F14" s="72">
        <f t="shared" si="0"/>
        <v>144.95879938590716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8062619.4699999997</v>
      </c>
      <c r="E15" s="44">
        <v>13663663.609999999</v>
      </c>
      <c r="F15" s="72">
        <f t="shared" si="0"/>
        <v>59.007742726476565</v>
      </c>
      <c r="G15" s="72">
        <f t="shared" si="1"/>
        <v>52.965435580959323</v>
      </c>
      <c r="H15" s="73">
        <f t="shared" si="2"/>
        <v>52.965435580959323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23077016.760000002</v>
      </c>
      <c r="E17" s="10">
        <v>22069261.969999999</v>
      </c>
      <c r="F17" s="72">
        <f t="shared" si="0"/>
        <v>104.56632755263814</v>
      </c>
      <c r="G17" s="72">
        <f t="shared" si="1"/>
        <v>101.84032109443955</v>
      </c>
      <c r="H17" s="73">
        <f t="shared" si="2"/>
        <v>101.84032109443955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9411931.2400000002</v>
      </c>
      <c r="E18" s="10">
        <v>9729833.9100000001</v>
      </c>
      <c r="F18" s="72">
        <f t="shared" si="0"/>
        <v>96.732701987098977</v>
      </c>
      <c r="G18" s="72">
        <f t="shared" si="1"/>
        <v>97.030218969072166</v>
      </c>
      <c r="H18" s="73">
        <f t="shared" si="2"/>
        <v>97.030218969072166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45919816.509999998</v>
      </c>
      <c r="E20" s="41">
        <f>E21+E22+E23+E26+E28+E29</f>
        <v>65238014.780000001</v>
      </c>
      <c r="F20" s="76">
        <f t="shared" si="0"/>
        <v>70.388126715464722</v>
      </c>
      <c r="G20" s="76">
        <f t="shared" si="1"/>
        <v>72.552473770532742</v>
      </c>
      <c r="H20" s="73">
        <f t="shared" si="2"/>
        <v>72.452563502247344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10380127.9</v>
      </c>
      <c r="E21" s="44">
        <v>17760681.640000001</v>
      </c>
      <c r="F21" s="72">
        <f t="shared" si="0"/>
        <v>58.444422969793173</v>
      </c>
      <c r="G21" s="72">
        <f t="shared" si="1"/>
        <v>67.937808192829579</v>
      </c>
      <c r="H21" s="73">
        <f t="shared" si="2"/>
        <v>67.937808192829579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2229805.56</v>
      </c>
      <c r="E22" s="44">
        <v>2384664.67</v>
      </c>
      <c r="F22" s="72">
        <f t="shared" si="0"/>
        <v>93.506042507855</v>
      </c>
      <c r="G22" s="72">
        <f t="shared" si="1"/>
        <v>154.84760833333334</v>
      </c>
      <c r="H22" s="73">
        <f t="shared" si="2"/>
        <v>154.84760833333334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20629989.890000001</v>
      </c>
      <c r="E23" s="44">
        <f>E24+E25</f>
        <v>20094734.77</v>
      </c>
      <c r="F23" s="72">
        <f t="shared" si="0"/>
        <v>102.66365854601425</v>
      </c>
      <c r="G23" s="72">
        <f t="shared" si="1"/>
        <v>83.945351630689103</v>
      </c>
      <c r="H23" s="73">
        <f t="shared" si="2"/>
        <v>83.945351630689103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20383411.41</v>
      </c>
      <c r="E24" s="44">
        <v>19417737.09</v>
      </c>
      <c r="F24" s="72">
        <f t="shared" si="0"/>
        <v>104.97315580865143</v>
      </c>
      <c r="G24" s="72">
        <f t="shared" si="1"/>
        <v>82.942000813818638</v>
      </c>
      <c r="H24" s="73">
        <f t="shared" si="2"/>
        <v>82.942000813818638</v>
      </c>
    </row>
    <row r="25" spans="1:8" ht="15" customHeight="1" outlineLevel="3">
      <c r="A25" s="43" t="s">
        <v>42</v>
      </c>
      <c r="B25" s="77"/>
      <c r="C25" s="77"/>
      <c r="D25" s="66">
        <v>246578.48</v>
      </c>
      <c r="E25" s="44">
        <v>676997.68</v>
      </c>
      <c r="F25" s="72">
        <f t="shared" si="0"/>
        <v>36.422352289301791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10366677.34</v>
      </c>
      <c r="E26" s="44">
        <v>23534010.870000001</v>
      </c>
      <c r="F26" s="72">
        <f t="shared" si="0"/>
        <v>44.049768640223284</v>
      </c>
      <c r="G26" s="72">
        <f t="shared" si="1"/>
        <v>50.948159874767917</v>
      </c>
      <c r="H26" s="73">
        <f t="shared" si="2"/>
        <v>50.948159874767917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10366677.34</v>
      </c>
      <c r="E27" s="44">
        <v>23516454.870000001</v>
      </c>
      <c r="F27" s="72">
        <f t="shared" si="0"/>
        <v>44.082653602796206</v>
      </c>
      <c r="G27" s="72">
        <f t="shared" si="1"/>
        <v>50.948159874767917</v>
      </c>
      <c r="H27" s="73">
        <f t="shared" si="2"/>
        <v>50.948159874767917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1880223.09</v>
      </c>
      <c r="E28" s="44">
        <v>1458382.91</v>
      </c>
      <c r="F28" s="72">
        <f t="shared" si="0"/>
        <v>128.92520044684289</v>
      </c>
      <c r="G28" s="72">
        <f t="shared" si="1"/>
        <v>113.95291454545455</v>
      </c>
      <c r="H28" s="73">
        <f t="shared" si="2"/>
        <v>113.95291454545455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432992.73</v>
      </c>
      <c r="E29" s="44">
        <f>E30+E31</f>
        <v>5539.92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-4679.8900000000003</v>
      </c>
      <c r="E30" s="44">
        <v>3393.12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365476.17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2163521430.3000002</v>
      </c>
      <c r="D33" s="79">
        <f>D34+D40+D41+D39</f>
        <v>1574775554.5899999</v>
      </c>
      <c r="E33" s="80">
        <f>E34+E40+E41+E39</f>
        <v>3735929045.8600006</v>
      </c>
      <c r="F33" s="76">
        <f t="shared" si="0"/>
        <v>42.152180495373699</v>
      </c>
      <c r="G33" s="76">
        <f t="shared" si="1"/>
        <v>75.260391757882999</v>
      </c>
      <c r="H33" s="73">
        <f t="shared" si="2"/>
        <v>72.787610630306403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2163521430.3000002</v>
      </c>
      <c r="D34" s="79">
        <f>D35+D36+D37+D38</f>
        <v>1576772131.53</v>
      </c>
      <c r="E34" s="80">
        <f>E35+E36+E37+E38</f>
        <v>3735613608.2200003</v>
      </c>
      <c r="F34" s="76">
        <f t="shared" si="0"/>
        <v>42.209186947504548</v>
      </c>
      <c r="G34" s="76">
        <f t="shared" si="1"/>
        <v>75.355810538191832</v>
      </c>
      <c r="H34" s="73">
        <f t="shared" si="2"/>
        <v>72.879894298590798</v>
      </c>
    </row>
    <row r="35" spans="1:8">
      <c r="A35" s="47" t="s">
        <v>57</v>
      </c>
      <c r="B35" s="81"/>
      <c r="C35" s="82">
        <v>4198955</v>
      </c>
      <c r="D35" s="82">
        <v>3791669</v>
      </c>
      <c r="E35" s="81">
        <v>11845741.640000001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682428466.40999997</v>
      </c>
      <c r="D36" s="82">
        <v>223625238.22999999</v>
      </c>
      <c r="E36" s="81">
        <v>2034120319.6700001</v>
      </c>
      <c r="F36" s="72">
        <f t="shared" si="0"/>
        <v>10.993707504297445</v>
      </c>
      <c r="G36" s="72">
        <f t="shared" si="1"/>
        <v>32.3056330937087</v>
      </c>
      <c r="H36" s="73">
        <f t="shared" si="2"/>
        <v>32.769037230584537</v>
      </c>
    </row>
    <row r="37" spans="1:8">
      <c r="A37" s="47" t="s">
        <v>59</v>
      </c>
      <c r="B37" s="81">
        <v>1218611642</v>
      </c>
      <c r="C37" s="82">
        <v>1255539876.6300001</v>
      </c>
      <c r="D37" s="82">
        <v>1177084128.5899999</v>
      </c>
      <c r="E37" s="81">
        <v>1277103767.9400001</v>
      </c>
      <c r="F37" s="72">
        <f t="shared" si="0"/>
        <v>92.168244910017421</v>
      </c>
      <c r="G37" s="72">
        <f t="shared" si="1"/>
        <v>96.59222741858558</v>
      </c>
      <c r="H37" s="73">
        <f t="shared" si="2"/>
        <v>93.751234070670577</v>
      </c>
    </row>
    <row r="38" spans="1:8">
      <c r="A38" s="47" t="s">
        <v>60</v>
      </c>
      <c r="B38" s="81">
        <v>181606912.81</v>
      </c>
      <c r="C38" s="82">
        <v>221354132.25999999</v>
      </c>
      <c r="D38" s="82">
        <v>172271095.71000001</v>
      </c>
      <c r="E38" s="81">
        <v>412543778.97000003</v>
      </c>
      <c r="F38" s="72">
        <f t="shared" si="0"/>
        <v>41.758258030241066</v>
      </c>
      <c r="G38" s="72">
        <f t="shared" si="1"/>
        <v>94.859327238403495</v>
      </c>
      <c r="H38" s="73">
        <f t="shared" si="2"/>
        <v>77.826012982514541</v>
      </c>
    </row>
    <row r="39" spans="1:8" ht="77.25">
      <c r="A39" s="47" t="s">
        <v>85</v>
      </c>
      <c r="B39" s="81"/>
      <c r="C39" s="82"/>
      <c r="D39" s="82">
        <v>-192366.22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1046126.26</v>
      </c>
      <c r="F40" s="72">
        <f t="shared" si="0"/>
        <v>2.9390333820699617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57950962.57</v>
      </c>
      <c r="E42" s="79">
        <v>105254308.98</v>
      </c>
      <c r="F42" s="72">
        <f t="shared" si="0"/>
        <v>55.05804287880661</v>
      </c>
      <c r="G42" s="72">
        <f t="shared" si="1"/>
        <v>-138.30778656324583</v>
      </c>
      <c r="H42" s="73">
        <f t="shared" si="2"/>
        <v>-59.288967318221943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13" sqref="A13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131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37" t="s">
        <v>66</v>
      </c>
      <c r="C3" s="136" t="s">
        <v>67</v>
      </c>
      <c r="D3" s="144"/>
      <c r="E3" s="146"/>
      <c r="F3" s="142"/>
      <c r="G3" s="136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2759702590.0999999</v>
      </c>
      <c r="D4" s="70">
        <f>D5+D33</f>
        <v>1095705786.4199998</v>
      </c>
      <c r="E4" s="70">
        <f>E5+E33</f>
        <v>937855192.70000005</v>
      </c>
      <c r="F4" s="72">
        <f>D4/E4*100</f>
        <v>116.83101985772049</v>
      </c>
      <c r="G4" s="72">
        <f>D4/B4*100</f>
        <v>41.873679059755844</v>
      </c>
      <c r="H4" s="73">
        <f>D4/C4*100</f>
        <v>39.703763381991685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355538903.74000001</v>
      </c>
      <c r="E5" s="70">
        <f>E6+E20</f>
        <v>284045577.71999997</v>
      </c>
      <c r="F5" s="76">
        <f t="shared" ref="F5:F42" si="0">D5/E5*100</f>
        <v>125.1696669928356</v>
      </c>
      <c r="G5" s="76">
        <f t="shared" ref="G5:G42" si="1">D5/B5*100</f>
        <v>43.763506571709485</v>
      </c>
      <c r="H5" s="73">
        <f t="shared" ref="H5:H42" si="2">D5/C5*100</f>
        <v>43.718383698318661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333832868.35000002</v>
      </c>
      <c r="E6" s="70">
        <f>E7+E10+E11+E17+E18+E19</f>
        <v>264431699.03999999</v>
      </c>
      <c r="F6" s="76">
        <f t="shared" si="0"/>
        <v>126.24540460238161</v>
      </c>
      <c r="G6" s="76">
        <f t="shared" si="1"/>
        <v>43.832855599622107</v>
      </c>
      <c r="H6" s="73">
        <f t="shared" si="2"/>
        <v>43.832855599622107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199184688.75</v>
      </c>
      <c r="E7" s="66">
        <f>E8+E9</f>
        <v>158248653.10000002</v>
      </c>
      <c r="F7" s="72">
        <f t="shared" si="0"/>
        <v>125.86817318699819</v>
      </c>
      <c r="G7" s="72">
        <f t="shared" si="1"/>
        <v>37.753818058769731</v>
      </c>
      <c r="H7" s="73">
        <f t="shared" si="2"/>
        <v>37.753818058769731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5042565.34</v>
      </c>
      <c r="E8" s="66">
        <v>4211020.2699999996</v>
      </c>
      <c r="F8" s="72">
        <f t="shared" si="0"/>
        <v>119.74687882468922</v>
      </c>
      <c r="G8" s="72">
        <f t="shared" si="1"/>
        <v>47.320412236388599</v>
      </c>
      <c r="H8" s="73">
        <f t="shared" si="2"/>
        <v>47.320412236388599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194142123.41</v>
      </c>
      <c r="E9" s="66">
        <v>154037632.83000001</v>
      </c>
      <c r="F9" s="72">
        <f t="shared" si="0"/>
        <v>126.03551472662551</v>
      </c>
      <c r="G9" s="72">
        <f t="shared" si="1"/>
        <v>37.55660895332916</v>
      </c>
      <c r="H9" s="73">
        <f t="shared" si="2"/>
        <v>37.55660895332916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17726757.960000001</v>
      </c>
      <c r="E10" s="66">
        <v>16334992.6</v>
      </c>
      <c r="F10" s="72">
        <f t="shared" si="0"/>
        <v>108.52014686557006</v>
      </c>
      <c r="G10" s="72">
        <f t="shared" si="1"/>
        <v>40.405776619075951</v>
      </c>
      <c r="H10" s="73">
        <f>D10/C10*100</f>
        <v>40.405776619075951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95756118.860000014</v>
      </c>
      <c r="E11" s="66">
        <f>E12+E13+E14+E15+E16</f>
        <v>76216908.480000004</v>
      </c>
      <c r="F11" s="72">
        <f t="shared" si="0"/>
        <v>125.63631977427589</v>
      </c>
      <c r="G11" s="72">
        <f t="shared" si="1"/>
        <v>61.798411764821893</v>
      </c>
      <c r="H11" s="73">
        <f t="shared" si="2"/>
        <v>61.798411764821893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87848743.840000004</v>
      </c>
      <c r="E12" s="66">
        <v>64406217.759999998</v>
      </c>
      <c r="F12" s="72">
        <f t="shared" si="0"/>
        <v>136.397923826788</v>
      </c>
      <c r="G12" s="72">
        <f t="shared" si="1"/>
        <v>63.117633984163881</v>
      </c>
      <c r="H12" s="73">
        <f t="shared" si="2"/>
        <v>63.117633984163881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9750.7900000000009</v>
      </c>
      <c r="E13" s="66">
        <v>108040.75</v>
      </c>
      <c r="F13" s="72">
        <f t="shared" si="0"/>
        <v>9.0251039538322342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-1289772.2</v>
      </c>
      <c r="E14" s="66">
        <v>482155.02</v>
      </c>
      <c r="F14" s="72">
        <f t="shared" si="0"/>
        <v>-267.50155997546182</v>
      </c>
      <c r="G14" s="72">
        <f t="shared" si="1"/>
        <v>-50.992581838769347</v>
      </c>
      <c r="H14" s="73">
        <f t="shared" si="2"/>
        <v>-50.992581838769347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9187396.4299999997</v>
      </c>
      <c r="E15" s="66">
        <v>11220494.949999999</v>
      </c>
      <c r="F15" s="72">
        <f t="shared" si="0"/>
        <v>81.880491644443907</v>
      </c>
      <c r="G15" s="72">
        <f t="shared" si="1"/>
        <v>69.405589357858275</v>
      </c>
      <c r="H15" s="73">
        <f t="shared" si="2"/>
        <v>69.405589357858275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9073948.5099999998</v>
      </c>
      <c r="E17" s="66">
        <v>9384397.2599999998</v>
      </c>
      <c r="F17" s="72">
        <f t="shared" si="0"/>
        <v>96.691862658849118</v>
      </c>
      <c r="G17" s="72">
        <f t="shared" si="1"/>
        <v>46.072345823813151</v>
      </c>
      <c r="H17" s="73">
        <f t="shared" si="2"/>
        <v>46.072345823813151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12091354.27</v>
      </c>
      <c r="E18" s="66">
        <v>4246747.5999999996</v>
      </c>
      <c r="F18" s="72">
        <f t="shared" si="0"/>
        <v>284.72034151499844</v>
      </c>
      <c r="G18" s="72">
        <f t="shared" si="1"/>
        <v>78.008737225806442</v>
      </c>
      <c r="H18" s="73">
        <f t="shared" si="2"/>
        <v>78.008737225806442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21706035.390000004</v>
      </c>
      <c r="E20" s="70">
        <f>E21+E22+E23+E26+E28+E29</f>
        <v>19613878.680000003</v>
      </c>
      <c r="F20" s="76">
        <f t="shared" si="0"/>
        <v>110.66671587060108</v>
      </c>
      <c r="G20" s="76">
        <f t="shared" si="1"/>
        <v>42.723920859114337</v>
      </c>
      <c r="H20" s="73">
        <f t="shared" si="2"/>
        <v>42.030239339682687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4172357.02</v>
      </c>
      <c r="E21" s="66">
        <v>3658026.65</v>
      </c>
      <c r="F21" s="72">
        <f t="shared" si="0"/>
        <v>114.06032320732274</v>
      </c>
      <c r="G21" s="72">
        <f t="shared" si="1"/>
        <v>35.88973041136331</v>
      </c>
      <c r="H21" s="73">
        <f t="shared" si="2"/>
        <v>35.88973041136331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976428.69</v>
      </c>
      <c r="E22" s="66">
        <v>887408.86</v>
      </c>
      <c r="F22" s="72">
        <f t="shared" si="0"/>
        <v>110.03143353786213</v>
      </c>
      <c r="G22" s="72">
        <f t="shared" si="1"/>
        <v>69.744906428571426</v>
      </c>
      <c r="H22" s="73">
        <f t="shared" si="2"/>
        <v>69.744906428571426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10090937.15</v>
      </c>
      <c r="E23" s="66">
        <f>E24+E25</f>
        <v>10211485.43</v>
      </c>
      <c r="F23" s="72">
        <f t="shared" si="0"/>
        <v>98.819483405951459</v>
      </c>
      <c r="G23" s="72">
        <f t="shared" si="1"/>
        <v>39.970691212069347</v>
      </c>
      <c r="H23" s="73">
        <f t="shared" si="2"/>
        <v>39.970691212069347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9971287.0500000007</v>
      </c>
      <c r="E24" s="66">
        <v>9946196.5</v>
      </c>
      <c r="F24" s="72">
        <f t="shared" si="0"/>
        <v>100.25226276195127</v>
      </c>
      <c r="G24" s="72">
        <f t="shared" si="1"/>
        <v>39.496751365898255</v>
      </c>
      <c r="H24" s="73">
        <f t="shared" si="2"/>
        <v>39.496751365898255</v>
      </c>
    </row>
    <row r="25" spans="1:8" ht="15" customHeight="1" outlineLevel="3">
      <c r="A25" s="43" t="s">
        <v>42</v>
      </c>
      <c r="B25" s="77"/>
      <c r="C25" s="77"/>
      <c r="D25" s="66">
        <v>119650.1</v>
      </c>
      <c r="E25" s="66">
        <v>265288.93</v>
      </c>
      <c r="F25" s="72">
        <f t="shared" si="0"/>
        <v>45.101806547299205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3413997.17</v>
      </c>
      <c r="E26" s="66">
        <v>4010039.77</v>
      </c>
      <c r="F26" s="72">
        <f t="shared" si="0"/>
        <v>85.136242177468475</v>
      </c>
      <c r="G26" s="72">
        <f t="shared" si="1"/>
        <v>33.036506143692087</v>
      </c>
      <c r="H26" s="73">
        <f t="shared" si="2"/>
        <v>33.036506143692087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3413997.17</v>
      </c>
      <c r="E27" s="66">
        <v>4010039.77</v>
      </c>
      <c r="F27" s="72">
        <f t="shared" si="0"/>
        <v>85.136242177468475</v>
      </c>
      <c r="G27" s="72">
        <f t="shared" si="1"/>
        <v>33.036506143692087</v>
      </c>
      <c r="H27" s="73">
        <f t="shared" si="2"/>
        <v>33.036506143692087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2641699.2400000002</v>
      </c>
      <c r="E28" s="66">
        <v>932691.03</v>
      </c>
      <c r="F28" s="72">
        <f t="shared" si="0"/>
        <v>283.23412094999992</v>
      </c>
      <c r="G28" s="72">
        <f t="shared" si="1"/>
        <v>120.07723818181819</v>
      </c>
      <c r="H28" s="73">
        <f t="shared" si="2"/>
        <v>120.07723818181819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:E29" si="3">D30+D31+D32</f>
        <v>410616.12</v>
      </c>
      <c r="E29" s="77">
        <f t="shared" si="3"/>
        <v>-85773.06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/>
      <c r="E30" s="66">
        <v>12922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278616.12</v>
      </c>
      <c r="E31" s="66">
        <v>-98695.06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132000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1946454538.22</v>
      </c>
      <c r="D33" s="79">
        <f>D34+D40+D41+D39</f>
        <v>740166882.67999983</v>
      </c>
      <c r="E33" s="79">
        <f>E34+E40+E41+E39</f>
        <v>653809614.98000002</v>
      </c>
      <c r="F33" s="76">
        <f t="shared" si="0"/>
        <v>113.20832023901049</v>
      </c>
      <c r="G33" s="76">
        <f t="shared" si="1"/>
        <v>41.022752017736686</v>
      </c>
      <c r="H33" s="73">
        <f t="shared" si="2"/>
        <v>38.026415112518883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1946454538.22</v>
      </c>
      <c r="D34" s="79">
        <f>D35+D36+D37+D38</f>
        <v>740318854.18999994</v>
      </c>
      <c r="E34" s="79">
        <f>E35+E36+E37+E38</f>
        <v>653168511.88999999</v>
      </c>
      <c r="F34" s="76">
        <f t="shared" si="0"/>
        <v>113.34270417412236</v>
      </c>
      <c r="G34" s="76">
        <f t="shared" si="1"/>
        <v>41.031174833880421</v>
      </c>
      <c r="H34" s="73">
        <f t="shared" si="2"/>
        <v>38.034222718965175</v>
      </c>
    </row>
    <row r="35" spans="1:8">
      <c r="A35" s="47" t="s">
        <v>57</v>
      </c>
      <c r="B35" s="81"/>
      <c r="C35" s="82">
        <v>2187360</v>
      </c>
      <c r="D35" s="135">
        <v>729120</v>
      </c>
      <c r="E35" s="82">
        <v>1002540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427653145.43000001</v>
      </c>
      <c r="D36" s="135">
        <v>88071245.489999995</v>
      </c>
      <c r="E36" s="82">
        <v>84063779.5</v>
      </c>
      <c r="F36" s="72">
        <f t="shared" si="0"/>
        <v>104.76717322708527</v>
      </c>
      <c r="G36" s="72">
        <f t="shared" si="1"/>
        <v>26.883619810707899</v>
      </c>
      <c r="H36" s="73">
        <f t="shared" si="2"/>
        <v>20.594083413427356</v>
      </c>
    </row>
    <row r="37" spans="1:8">
      <c r="A37" s="47" t="s">
        <v>59</v>
      </c>
      <c r="B37" s="81">
        <v>1406942958.5</v>
      </c>
      <c r="C37" s="82">
        <v>1439026180.5</v>
      </c>
      <c r="D37" s="135">
        <v>627660079.26999998</v>
      </c>
      <c r="E37" s="82">
        <v>548092230.64999998</v>
      </c>
      <c r="F37" s="72">
        <f t="shared" si="0"/>
        <v>114.51723709450104</v>
      </c>
      <c r="G37" s="72">
        <f t="shared" si="1"/>
        <v>44.611622346024198</v>
      </c>
      <c r="H37" s="73">
        <f t="shared" si="2"/>
        <v>43.617002093173525</v>
      </c>
    </row>
    <row r="38" spans="1:8">
      <c r="A38" s="47" t="s">
        <v>60</v>
      </c>
      <c r="B38" s="81">
        <v>69738989.049999997</v>
      </c>
      <c r="C38" s="82">
        <v>77587852.290000007</v>
      </c>
      <c r="D38" s="135">
        <v>23858409.43</v>
      </c>
      <c r="E38" s="82">
        <v>20009961.739999998</v>
      </c>
      <c r="F38" s="72">
        <f t="shared" si="0"/>
        <v>119.23265891262021</v>
      </c>
      <c r="G38" s="72">
        <f t="shared" si="1"/>
        <v>34.21100557235566</v>
      </c>
      <c r="H38" s="73">
        <f t="shared" si="2"/>
        <v>30.750186692659643</v>
      </c>
    </row>
    <row r="39" spans="1:8">
      <c r="A39" s="47" t="s">
        <v>113</v>
      </c>
      <c r="B39" s="81"/>
      <c r="C39" s="82"/>
      <c r="D39" s="135"/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118910695.86</v>
      </c>
      <c r="E42" s="106">
        <v>64362429.030000001</v>
      </c>
      <c r="F42" s="107">
        <f t="shared" si="0"/>
        <v>184.75172185402525</v>
      </c>
      <c r="G42" s="107">
        <f t="shared" si="1"/>
        <v>-264.24599080000002</v>
      </c>
      <c r="H42" s="108">
        <f t="shared" si="2"/>
        <v>-225.99360891191304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103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95" t="s">
        <v>66</v>
      </c>
      <c r="C3" s="94" t="s">
        <v>67</v>
      </c>
      <c r="D3" s="144"/>
      <c r="E3" s="147"/>
      <c r="F3" s="142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topLeftCell="A25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102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93" t="s">
        <v>66</v>
      </c>
      <c r="C3" s="92" t="s">
        <v>67</v>
      </c>
      <c r="D3" s="144"/>
      <c r="E3" s="147"/>
      <c r="F3" s="142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2" workbookViewId="0">
      <pane xSplit="1" topLeftCell="B1" activePane="topRight" state="frozen"/>
      <selection activeCell="B1" sqref="B1"/>
      <selection pane="topRight" activeCell="D35" sqref="D35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101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91" t="s">
        <v>66</v>
      </c>
      <c r="C3" s="90" t="s">
        <v>67</v>
      </c>
      <c r="D3" s="144"/>
      <c r="E3" s="147"/>
      <c r="F3" s="142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100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88" t="s">
        <v>66</v>
      </c>
      <c r="C3" s="87" t="s">
        <v>67</v>
      </c>
      <c r="D3" s="144"/>
      <c r="E3" s="147"/>
      <c r="F3" s="142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4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98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86" t="s">
        <v>66</v>
      </c>
      <c r="C3" s="85" t="s">
        <v>67</v>
      </c>
      <c r="D3" s="144"/>
      <c r="E3" s="147"/>
      <c r="F3" s="142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41" sqref="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97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68" t="s">
        <v>66</v>
      </c>
      <c r="C3" s="67" t="s">
        <v>67</v>
      </c>
      <c r="D3" s="144"/>
      <c r="E3" s="147"/>
      <c r="F3" s="142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0" workbookViewId="0">
      <pane xSplit="1" topLeftCell="B1" activePane="topRight" state="frozen"/>
      <selection activeCell="B1" sqref="B1"/>
      <selection pane="topRight" activeCell="D27" sqref="D2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96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65" t="s">
        <v>66</v>
      </c>
      <c r="C3" s="64" t="s">
        <v>67</v>
      </c>
      <c r="D3" s="144"/>
      <c r="E3" s="147"/>
      <c r="F3" s="142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34" sqref="D34:D3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95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63" t="s">
        <v>66</v>
      </c>
      <c r="C3" s="62" t="s">
        <v>67</v>
      </c>
      <c r="D3" s="144"/>
      <c r="E3" s="147"/>
      <c r="F3" s="142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5" workbookViewId="0">
      <pane xSplit="1" topLeftCell="B1" activePane="topRight" state="frozen"/>
      <selection activeCell="B1" sqref="B1"/>
      <selection pane="topRight" activeCell="D39" sqref="D39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94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61" t="s">
        <v>66</v>
      </c>
      <c r="C3" s="60" t="s">
        <v>67</v>
      </c>
      <c r="D3" s="144"/>
      <c r="E3" s="147"/>
      <c r="F3" s="142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3" workbookViewId="0">
      <pane xSplit="1" topLeftCell="B1" activePane="topRight" state="frozen"/>
      <selection activeCell="B1" sqref="B1"/>
      <selection pane="topRight" activeCell="D40" sqref="D40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89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90</v>
      </c>
      <c r="C2" s="143"/>
      <c r="D2" s="144" t="s">
        <v>91</v>
      </c>
      <c r="E2" s="147" t="s">
        <v>76</v>
      </c>
      <c r="F2" s="142" t="s">
        <v>92</v>
      </c>
      <c r="G2" s="143" t="s">
        <v>93</v>
      </c>
      <c r="H2" s="143"/>
    </row>
    <row r="3" spans="1:8" ht="51" customHeight="1">
      <c r="A3" s="142"/>
      <c r="B3" s="58" t="s">
        <v>66</v>
      </c>
      <c r="C3" s="57" t="s">
        <v>67</v>
      </c>
      <c r="D3" s="144"/>
      <c r="E3" s="147"/>
      <c r="F3" s="142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13" sqref="H13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130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34" t="s">
        <v>66</v>
      </c>
      <c r="C3" s="133" t="s">
        <v>67</v>
      </c>
      <c r="D3" s="144"/>
      <c r="E3" s="146"/>
      <c r="F3" s="142"/>
      <c r="G3" s="13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2667955226.4699998</v>
      </c>
      <c r="D4" s="70">
        <f>D5+D33</f>
        <v>899045337.41999984</v>
      </c>
      <c r="E4" s="70">
        <f>E5+E33</f>
        <v>707625577.57999992</v>
      </c>
      <c r="F4" s="72">
        <f>D4/E4*100</f>
        <v>127.05099503251904</v>
      </c>
      <c r="G4" s="72">
        <f>D4/B4*100</f>
        <v>34.358069826661108</v>
      </c>
      <c r="H4" s="73">
        <f>D4/C4*100</f>
        <v>33.697916985268769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285878809.19</v>
      </c>
      <c r="E5" s="70">
        <f>E6+E20</f>
        <v>182817649.78999999</v>
      </c>
      <c r="F5" s="76">
        <f t="shared" ref="F5:F42" si="0">D5/E5*100</f>
        <v>156.37374701971331</v>
      </c>
      <c r="G5" s="76">
        <f t="shared" ref="G5:G42" si="1">D5/B5*100</f>
        <v>35.189001859127593</v>
      </c>
      <c r="H5" s="73">
        <f t="shared" ref="H5:H42" si="2">D5/C5*100</f>
        <v>35.152719828732309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267673919.93000001</v>
      </c>
      <c r="E6" s="70">
        <f>E7+E10+E11+E17+E18+E19</f>
        <v>166024213.34</v>
      </c>
      <c r="F6" s="76">
        <f t="shared" si="0"/>
        <v>161.2258323921898</v>
      </c>
      <c r="G6" s="76">
        <f t="shared" si="1"/>
        <v>35.146066767084704</v>
      </c>
      <c r="H6" s="73">
        <f t="shared" si="2"/>
        <v>35.146066767084704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149802849.62</v>
      </c>
      <c r="E7" s="66">
        <f>E8+E9</f>
        <v>118259793.65000001</v>
      </c>
      <c r="F7" s="72">
        <f t="shared" si="0"/>
        <v>126.67267969649463</v>
      </c>
      <c r="G7" s="72">
        <f t="shared" si="1"/>
        <v>28.393896964325393</v>
      </c>
      <c r="H7" s="73">
        <f t="shared" si="2"/>
        <v>28.393896964325393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4037683.08</v>
      </c>
      <c r="E8" s="66">
        <v>2172973.2000000002</v>
      </c>
      <c r="F8" s="72">
        <f t="shared" si="0"/>
        <v>185.81375416871225</v>
      </c>
      <c r="G8" s="72">
        <f t="shared" si="1"/>
        <v>37.890401996355934</v>
      </c>
      <c r="H8" s="73">
        <f t="shared" si="2"/>
        <v>37.890401996355934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145765166.53999999</v>
      </c>
      <c r="E9" s="66">
        <v>116086820.45</v>
      </c>
      <c r="F9" s="72">
        <f t="shared" si="0"/>
        <v>125.5656464488859</v>
      </c>
      <c r="G9" s="72">
        <f t="shared" si="1"/>
        <v>28.19813270095149</v>
      </c>
      <c r="H9" s="73">
        <f t="shared" si="2"/>
        <v>28.19813270095149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14295314.689999999</v>
      </c>
      <c r="E10" s="66">
        <v>9526799.5</v>
      </c>
      <c r="F10" s="72">
        <f t="shared" si="0"/>
        <v>150.05369526250655</v>
      </c>
      <c r="G10" s="72">
        <f t="shared" si="1"/>
        <v>32.584260098034015</v>
      </c>
      <c r="H10" s="73">
        <f>D10/C10*100</f>
        <v>32.584260098034015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85011335.150000006</v>
      </c>
      <c r="E11" s="66">
        <f>E12+E13+E14+E15+E16</f>
        <v>30488540.09</v>
      </c>
      <c r="F11" s="72">
        <f t="shared" si="0"/>
        <v>278.83045530895407</v>
      </c>
      <c r="G11" s="72">
        <f t="shared" si="1"/>
        <v>54.864018684361461</v>
      </c>
      <c r="H11" s="73">
        <f t="shared" si="2"/>
        <v>54.864018684361461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77439558.950000003</v>
      </c>
      <c r="E12" s="66">
        <v>19103145.32</v>
      </c>
      <c r="F12" s="72">
        <f t="shared" si="0"/>
        <v>405.37596114564866</v>
      </c>
      <c r="G12" s="72">
        <f t="shared" si="1"/>
        <v>55.63883470665666</v>
      </c>
      <c r="H12" s="73">
        <f t="shared" si="2"/>
        <v>55.63883470665666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</v>
      </c>
      <c r="E13" s="66">
        <v>84763.36</v>
      </c>
      <c r="F13" s="72">
        <f t="shared" si="0"/>
        <v>9.9996036023111863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-1292612.8</v>
      </c>
      <c r="E14" s="66">
        <v>430222.18</v>
      </c>
      <c r="F14" s="72">
        <f t="shared" si="0"/>
        <v>-300.45238485844686</v>
      </c>
      <c r="G14" s="72">
        <f t="shared" si="1"/>
        <v>-51.104888126632595</v>
      </c>
      <c r="H14" s="73">
        <f t="shared" si="2"/>
        <v>-51.104888126632595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8855913</v>
      </c>
      <c r="E15" s="66">
        <v>10870409.23</v>
      </c>
      <c r="F15" s="72">
        <f t="shared" si="0"/>
        <v>81.468073672512503</v>
      </c>
      <c r="G15" s="72">
        <f t="shared" si="1"/>
        <v>66.901419324834649</v>
      </c>
      <c r="H15" s="73">
        <f t="shared" si="2"/>
        <v>66.901419324834649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8769035.5899999999</v>
      </c>
      <c r="E17" s="66">
        <v>4568234.68</v>
      </c>
      <c r="F17" s="72">
        <f t="shared" si="0"/>
        <v>191.95676676575644</v>
      </c>
      <c r="G17" s="72">
        <f t="shared" si="1"/>
        <v>44.524171566387402</v>
      </c>
      <c r="H17" s="73">
        <f t="shared" si="2"/>
        <v>44.524171566387402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9795384.8800000008</v>
      </c>
      <c r="E18" s="66">
        <v>3180845.42</v>
      </c>
      <c r="F18" s="72">
        <f t="shared" si="0"/>
        <v>307.94910115437176</v>
      </c>
      <c r="G18" s="72">
        <f t="shared" si="1"/>
        <v>63.196031483870975</v>
      </c>
      <c r="H18" s="73">
        <f t="shared" si="2"/>
        <v>63.196031483870975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18204889.259999998</v>
      </c>
      <c r="E20" s="70">
        <f>E21+E22+E23+E26+E28+E29</f>
        <v>16793436.449999999</v>
      </c>
      <c r="F20" s="76">
        <f t="shared" si="0"/>
        <v>108.40478846722286</v>
      </c>
      <c r="G20" s="76">
        <f t="shared" si="1"/>
        <v>35.832625996339559</v>
      </c>
      <c r="H20" s="73">
        <f t="shared" si="2"/>
        <v>35.250834111453031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3804988.02</v>
      </c>
      <c r="E21" s="66">
        <v>3261220.83</v>
      </c>
      <c r="F21" s="72">
        <f t="shared" si="0"/>
        <v>116.67373104568328</v>
      </c>
      <c r="G21" s="72">
        <f t="shared" si="1"/>
        <v>32.729700167476814</v>
      </c>
      <c r="H21" s="73">
        <f t="shared" si="2"/>
        <v>32.729700167476814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976425.09</v>
      </c>
      <c r="E22" s="66">
        <v>879479.6</v>
      </c>
      <c r="F22" s="72">
        <f t="shared" si="0"/>
        <v>111.02305158641541</v>
      </c>
      <c r="G22" s="72">
        <f t="shared" si="1"/>
        <v>69.744649285714289</v>
      </c>
      <c r="H22" s="73">
        <f t="shared" si="2"/>
        <v>69.744649285714289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8031934.3099999996</v>
      </c>
      <c r="E23" s="66">
        <f>E24+E25</f>
        <v>8172917.9799999995</v>
      </c>
      <c r="F23" s="72">
        <f t="shared" si="0"/>
        <v>98.274989785227234</v>
      </c>
      <c r="G23" s="72">
        <f t="shared" si="1"/>
        <v>31.81488115210739</v>
      </c>
      <c r="H23" s="73">
        <f t="shared" si="2"/>
        <v>31.81488115210739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7921234.3099999996</v>
      </c>
      <c r="E24" s="66">
        <v>7907629.0499999998</v>
      </c>
      <c r="F24" s="72">
        <f t="shared" si="0"/>
        <v>100.17205232964234</v>
      </c>
      <c r="G24" s="72">
        <f t="shared" si="1"/>
        <v>31.376393085894822</v>
      </c>
      <c r="H24" s="73">
        <f t="shared" si="2"/>
        <v>31.376393085894822</v>
      </c>
    </row>
    <row r="25" spans="1:8" ht="15" customHeight="1" outlineLevel="3">
      <c r="A25" s="43" t="s">
        <v>42</v>
      </c>
      <c r="B25" s="77"/>
      <c r="C25" s="77"/>
      <c r="D25" s="66">
        <v>110700</v>
      </c>
      <c r="E25" s="66">
        <v>265288.93</v>
      </c>
      <c r="F25" s="72">
        <f t="shared" si="0"/>
        <v>41.728088691827438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3017687.53</v>
      </c>
      <c r="E26" s="66">
        <v>3849243.58</v>
      </c>
      <c r="F26" s="72">
        <f t="shared" si="0"/>
        <v>78.396897137904688</v>
      </c>
      <c r="G26" s="72">
        <f t="shared" si="1"/>
        <v>29.201504178337672</v>
      </c>
      <c r="H26" s="73">
        <f t="shared" si="2"/>
        <v>29.201504178337672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3017687.53</v>
      </c>
      <c r="E27" s="66">
        <v>3849243.58</v>
      </c>
      <c r="F27" s="72">
        <f t="shared" si="0"/>
        <v>78.396897137904688</v>
      </c>
      <c r="G27" s="72">
        <f t="shared" si="1"/>
        <v>29.201504178337672</v>
      </c>
      <c r="H27" s="73">
        <f t="shared" si="2"/>
        <v>29.201504178337672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2118288.6800000002</v>
      </c>
      <c r="E28" s="66">
        <v>733733.39</v>
      </c>
      <c r="F28" s="72">
        <f t="shared" si="0"/>
        <v>288.7000522083369</v>
      </c>
      <c r="G28" s="72">
        <f t="shared" si="1"/>
        <v>96.28584909090911</v>
      </c>
      <c r="H28" s="73">
        <f t="shared" si="2"/>
        <v>96.28584909090911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" si="3">D30+D31+D32</f>
        <v>255565.63</v>
      </c>
      <c r="E29" s="77">
        <f>E30+E31+E32</f>
        <v>-103158.93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938</v>
      </c>
      <c r="E30" s="66">
        <v>5999.52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252627.63</v>
      </c>
      <c r="E31" s="66">
        <v>-109158.45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1854707174.5899999</v>
      </c>
      <c r="D33" s="79">
        <f>D34+D40+D41+D39</f>
        <v>613166528.2299999</v>
      </c>
      <c r="E33" s="79">
        <f>E34+E40+E41+E39</f>
        <v>524807927.78999996</v>
      </c>
      <c r="F33" s="76">
        <f t="shared" si="0"/>
        <v>116.83636922408618</v>
      </c>
      <c r="G33" s="76">
        <f t="shared" si="1"/>
        <v>33.983928519037363</v>
      </c>
      <c r="H33" s="73">
        <f t="shared" si="2"/>
        <v>33.060018132810967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1854707174.5899999</v>
      </c>
      <c r="D34" s="79">
        <f>D35+D36+D37+D38</f>
        <v>613377398.51999998</v>
      </c>
      <c r="E34" s="79">
        <f>E35+E36+E37+E38</f>
        <v>524166824.69999999</v>
      </c>
      <c r="F34" s="76">
        <f t="shared" si="0"/>
        <v>117.01950020798407</v>
      </c>
      <c r="G34" s="76">
        <f t="shared" si="1"/>
        <v>33.995615720690132</v>
      </c>
      <c r="H34" s="73">
        <f t="shared" si="2"/>
        <v>33.071387598184749</v>
      </c>
    </row>
    <row r="35" spans="1:8">
      <c r="A35" s="47" t="s">
        <v>57</v>
      </c>
      <c r="B35" s="81"/>
      <c r="C35" s="82">
        <v>2187360</v>
      </c>
      <c r="D35" s="135">
        <v>729120</v>
      </c>
      <c r="E35" s="82">
        <v>820260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336600679.30000001</v>
      </c>
      <c r="D36" s="135">
        <v>76149272.680000007</v>
      </c>
      <c r="E36" s="82">
        <v>72203940.420000002</v>
      </c>
      <c r="F36" s="72">
        <f t="shared" si="0"/>
        <v>105.46415089959157</v>
      </c>
      <c r="G36" s="72">
        <f t="shared" si="1"/>
        <v>23.244454920573261</v>
      </c>
      <c r="H36" s="73">
        <f t="shared" si="2"/>
        <v>22.623030006463807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514207456.92000002</v>
      </c>
      <c r="E37" s="82">
        <v>433801967.51999998</v>
      </c>
      <c r="F37" s="72">
        <f t="shared" si="0"/>
        <v>118.53506793887306</v>
      </c>
      <c r="G37" s="72">
        <f t="shared" si="1"/>
        <v>36.547853899366174</v>
      </c>
      <c r="H37" s="73">
        <f t="shared" si="2"/>
        <v>35.74575662077698</v>
      </c>
    </row>
    <row r="38" spans="1:8">
      <c r="A38" s="47" t="s">
        <v>60</v>
      </c>
      <c r="B38" s="81">
        <v>69738989.049999997</v>
      </c>
      <c r="C38" s="82">
        <v>77405852.790000007</v>
      </c>
      <c r="D38" s="135">
        <v>22291548.920000002</v>
      </c>
      <c r="E38" s="82">
        <v>17340656.760000002</v>
      </c>
      <c r="F38" s="72">
        <f t="shared" si="0"/>
        <v>128.55077652779744</v>
      </c>
      <c r="G38" s="72">
        <f t="shared" si="1"/>
        <v>31.964255897110689</v>
      </c>
      <c r="H38" s="73">
        <f t="shared" si="2"/>
        <v>28.798273149288043</v>
      </c>
    </row>
    <row r="39" spans="1:8">
      <c r="A39" s="47" t="s">
        <v>113</v>
      </c>
      <c r="B39" s="81"/>
      <c r="C39" s="82"/>
      <c r="D39" s="135">
        <v>-58898.78</v>
      </c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103937948.73999999</v>
      </c>
      <c r="E42" s="106">
        <v>14950881.4</v>
      </c>
      <c r="F42" s="107">
        <f t="shared" si="0"/>
        <v>695.19612897203501</v>
      </c>
      <c r="G42" s="107">
        <f t="shared" si="1"/>
        <v>-230.97321942222223</v>
      </c>
      <c r="H42" s="108">
        <f t="shared" si="2"/>
        <v>-197.53742057240387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88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56" t="s">
        <v>66</v>
      </c>
      <c r="C3" s="55" t="s">
        <v>67</v>
      </c>
      <c r="D3" s="144"/>
      <c r="E3" s="147"/>
      <c r="F3" s="142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87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51" t="s">
        <v>66</v>
      </c>
      <c r="C3" s="50" t="s">
        <v>67</v>
      </c>
      <c r="D3" s="144"/>
      <c r="E3" s="147"/>
      <c r="F3" s="142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86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8" t="s">
        <v>76</v>
      </c>
      <c r="E2" s="149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34" t="s">
        <v>66</v>
      </c>
      <c r="C3" s="35" t="s">
        <v>67</v>
      </c>
      <c r="D3" s="148"/>
      <c r="E3" s="149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84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34" t="s">
        <v>66</v>
      </c>
      <c r="C3" s="35" t="s">
        <v>67</v>
      </c>
      <c r="D3" s="144"/>
      <c r="E3" s="147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83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34" t="s">
        <v>66</v>
      </c>
      <c r="C3" s="35" t="s">
        <v>67</v>
      </c>
      <c r="D3" s="144"/>
      <c r="E3" s="147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82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34" t="s">
        <v>66</v>
      </c>
      <c r="C3" s="35" t="s">
        <v>67</v>
      </c>
      <c r="D3" s="144"/>
      <c r="E3" s="147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80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4" t="s">
        <v>76</v>
      </c>
      <c r="E2" s="147" t="s">
        <v>81</v>
      </c>
      <c r="F2" s="142" t="s">
        <v>70</v>
      </c>
      <c r="G2" s="143" t="s">
        <v>71</v>
      </c>
      <c r="H2" s="143"/>
    </row>
    <row r="3" spans="1:8" ht="51" customHeight="1">
      <c r="A3" s="142"/>
      <c r="B3" s="34" t="s">
        <v>66</v>
      </c>
      <c r="C3" s="35" t="s">
        <v>67</v>
      </c>
      <c r="D3" s="144"/>
      <c r="E3" s="147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79</v>
      </c>
      <c r="B1" s="141"/>
      <c r="C1" s="141"/>
      <c r="D1" s="141"/>
      <c r="E1" s="141"/>
      <c r="F1" s="141"/>
      <c r="G1" s="141"/>
      <c r="H1" s="141"/>
    </row>
    <row r="2" spans="1:8" ht="35.25" customHeight="1">
      <c r="A2" s="142" t="s">
        <v>2</v>
      </c>
      <c r="B2" s="143" t="s">
        <v>65</v>
      </c>
      <c r="C2" s="143"/>
      <c r="D2" s="142" t="s">
        <v>76</v>
      </c>
      <c r="E2" s="149" t="s">
        <v>69</v>
      </c>
      <c r="F2" s="142" t="s">
        <v>70</v>
      </c>
      <c r="G2" s="143" t="s">
        <v>71</v>
      </c>
      <c r="H2" s="143"/>
    </row>
    <row r="3" spans="1:8" ht="51" customHeight="1">
      <c r="A3" s="142"/>
      <c r="B3" s="49" t="s">
        <v>66</v>
      </c>
      <c r="C3" s="35" t="s">
        <v>67</v>
      </c>
      <c r="D3" s="142"/>
      <c r="E3" s="149"/>
      <c r="F3" s="142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41" t="s">
        <v>78</v>
      </c>
      <c r="C1" s="141"/>
      <c r="D1" s="141"/>
      <c r="E1" s="141"/>
      <c r="F1" s="141"/>
      <c r="G1" s="141"/>
      <c r="H1" s="141"/>
      <c r="I1" s="141"/>
    </row>
    <row r="2" spans="1:9" ht="35.25" customHeight="1">
      <c r="A2" s="1"/>
      <c r="B2" s="150" t="s">
        <v>2</v>
      </c>
      <c r="C2" s="152" t="s">
        <v>65</v>
      </c>
      <c r="D2" s="153"/>
      <c r="E2" s="150" t="s">
        <v>76</v>
      </c>
      <c r="F2" s="154" t="s">
        <v>69</v>
      </c>
      <c r="G2" s="154" t="s">
        <v>70</v>
      </c>
      <c r="H2" s="157" t="s">
        <v>71</v>
      </c>
      <c r="I2" s="153"/>
    </row>
    <row r="3" spans="1:9" ht="51" customHeight="1">
      <c r="A3" s="3" t="s">
        <v>1</v>
      </c>
      <c r="B3" s="151"/>
      <c r="C3" s="21" t="s">
        <v>66</v>
      </c>
      <c r="D3" s="16" t="s">
        <v>67</v>
      </c>
      <c r="E3" s="151"/>
      <c r="F3" s="155"/>
      <c r="G3" s="156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41" t="s">
        <v>77</v>
      </c>
      <c r="C1" s="141"/>
      <c r="D1" s="141"/>
      <c r="E1" s="141"/>
      <c r="F1" s="141"/>
      <c r="G1" s="141"/>
      <c r="H1" s="141"/>
      <c r="I1" s="141"/>
    </row>
    <row r="2" spans="1:9" ht="35.25" customHeight="1">
      <c r="A2" s="1"/>
      <c r="B2" s="150" t="s">
        <v>2</v>
      </c>
      <c r="C2" s="152" t="s">
        <v>65</v>
      </c>
      <c r="D2" s="153"/>
      <c r="E2" s="150" t="s">
        <v>76</v>
      </c>
      <c r="F2" s="154" t="s">
        <v>69</v>
      </c>
      <c r="G2" s="154" t="s">
        <v>70</v>
      </c>
      <c r="H2" s="157" t="s">
        <v>71</v>
      </c>
      <c r="I2" s="153"/>
    </row>
    <row r="3" spans="1:9" ht="51" customHeight="1">
      <c r="A3" s="3" t="s">
        <v>1</v>
      </c>
      <c r="B3" s="151"/>
      <c r="C3" s="21" t="s">
        <v>66</v>
      </c>
      <c r="D3" s="16" t="s">
        <v>67</v>
      </c>
      <c r="E3" s="151"/>
      <c r="F3" s="155"/>
      <c r="G3" s="156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4" sqref="E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129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30" t="s">
        <v>66</v>
      </c>
      <c r="C3" s="129" t="s">
        <v>67</v>
      </c>
      <c r="D3" s="144"/>
      <c r="E3" s="146"/>
      <c r="F3" s="142"/>
      <c r="G3" s="12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2656697655.1700001</v>
      </c>
      <c r="D4" s="70">
        <f>D5+D33</f>
        <v>559917405.99000001</v>
      </c>
      <c r="E4" s="70">
        <f>E5+E33</f>
        <v>491493239.94999993</v>
      </c>
      <c r="F4" s="72">
        <f>D4/E4*100</f>
        <v>113.92169016342135</v>
      </c>
      <c r="G4" s="72">
        <f>D4/B4*100</f>
        <v>21.39789900626587</v>
      </c>
      <c r="H4" s="73">
        <f>D4/C4*100</f>
        <v>21.075691654275627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163377341.59999996</v>
      </c>
      <c r="E5" s="70">
        <f>E6+E20</f>
        <v>137701514.41</v>
      </c>
      <c r="F5" s="76">
        <f t="shared" ref="F5:F42" si="0">D5/E5*100</f>
        <v>118.64600204290518</v>
      </c>
      <c r="G5" s="76">
        <f t="shared" ref="G5:G42" si="1">D5/B5*100</f>
        <v>20.110219409374906</v>
      </c>
      <c r="H5" s="73">
        <f t="shared" ref="H5:H42" si="2">D5/C5*100</f>
        <v>20.110219409374906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150821385.30999997</v>
      </c>
      <c r="E6" s="70">
        <f>E7+E10+E11+E17+E18+E19</f>
        <v>125532706.53</v>
      </c>
      <c r="F6" s="76">
        <f t="shared" si="0"/>
        <v>120.14509164904881</v>
      </c>
      <c r="G6" s="76">
        <f t="shared" si="1"/>
        <v>19.80311895681016</v>
      </c>
      <c r="H6" s="73">
        <f t="shared" si="2"/>
        <v>19.80311895681016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105964225.03</v>
      </c>
      <c r="E7" s="66">
        <f>E8+E9</f>
        <v>85911326.160000011</v>
      </c>
      <c r="F7" s="72">
        <f t="shared" si="0"/>
        <v>123.34139136981051</v>
      </c>
      <c r="G7" s="72">
        <f t="shared" si="1"/>
        <v>20.084646554044703</v>
      </c>
      <c r="H7" s="73">
        <f t="shared" si="2"/>
        <v>20.084646554044703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3203792.51</v>
      </c>
      <c r="E8" s="66">
        <v>2429766.04</v>
      </c>
      <c r="F8" s="72">
        <f t="shared" si="0"/>
        <v>131.85600824349325</v>
      </c>
      <c r="G8" s="72">
        <f t="shared" si="1"/>
        <v>30.065010975753491</v>
      </c>
      <c r="H8" s="73">
        <f t="shared" si="2"/>
        <v>30.065010975753491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102760432.52</v>
      </c>
      <c r="E9" s="66">
        <v>83481560.120000005</v>
      </c>
      <c r="F9" s="72">
        <f t="shared" si="0"/>
        <v>123.09356985217778</v>
      </c>
      <c r="G9" s="72">
        <f t="shared" si="1"/>
        <v>19.878907844632241</v>
      </c>
      <c r="H9" s="73">
        <f t="shared" si="2"/>
        <v>19.878907844632241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10540854.66</v>
      </c>
      <c r="E10" s="66">
        <v>9526799.4700000007</v>
      </c>
      <c r="F10" s="72">
        <f t="shared" si="0"/>
        <v>110.64423779668367</v>
      </c>
      <c r="G10" s="72">
        <f t="shared" si="1"/>
        <v>24.026470024985084</v>
      </c>
      <c r="H10" s="73">
        <f>D10/C10*100</f>
        <v>24.026470024985084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23014420.950000003</v>
      </c>
      <c r="E11" s="66">
        <f>E12+E13+E14+E15+E16</f>
        <v>22432598.420000002</v>
      </c>
      <c r="F11" s="72">
        <f t="shared" si="0"/>
        <v>102.59364750844588</v>
      </c>
      <c r="G11" s="72">
        <f t="shared" si="1"/>
        <v>14.852885427368326</v>
      </c>
      <c r="H11" s="73">
        <f t="shared" si="2"/>
        <v>14.852885427368326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19297298.670000002</v>
      </c>
      <c r="E12" s="66">
        <v>14573233.32</v>
      </c>
      <c r="F12" s="72">
        <f t="shared" si="0"/>
        <v>132.41604142518457</v>
      </c>
      <c r="G12" s="72">
        <f t="shared" si="1"/>
        <v>13.864738197674296</v>
      </c>
      <c r="H12" s="73">
        <f t="shared" si="2"/>
        <v>13.864738197674296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5129.7700000000004</v>
      </c>
      <c r="E13" s="66">
        <v>69806.36</v>
      </c>
      <c r="F13" s="72">
        <f t="shared" si="0"/>
        <v>7.3485711044093991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-1375650.09</v>
      </c>
      <c r="E14" s="66">
        <v>362538.22</v>
      </c>
      <c r="F14" s="72">
        <f t="shared" si="0"/>
        <v>-379.4496729200028</v>
      </c>
      <c r="G14" s="72">
        <f t="shared" si="1"/>
        <v>-54.387859961499728</v>
      </c>
      <c r="H14" s="73">
        <f t="shared" si="2"/>
        <v>-54.387859961499728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5087642.5999999996</v>
      </c>
      <c r="E15" s="66">
        <v>7427020.5199999996</v>
      </c>
      <c r="F15" s="72">
        <f t="shared" si="0"/>
        <v>68.501798080396298</v>
      </c>
      <c r="G15" s="72">
        <f t="shared" si="1"/>
        <v>38.434265440219647</v>
      </c>
      <c r="H15" s="73">
        <f t="shared" si="2"/>
        <v>38.434265440219647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4338512.28</v>
      </c>
      <c r="E17" s="66">
        <v>5263289.16</v>
      </c>
      <c r="F17" s="72">
        <f t="shared" si="0"/>
        <v>82.429677490871512</v>
      </c>
      <c r="G17" s="72">
        <f t="shared" si="1"/>
        <v>22.028495963442499</v>
      </c>
      <c r="H17" s="73">
        <f t="shared" si="2"/>
        <v>22.028495963442499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6963372.3899999997</v>
      </c>
      <c r="E18" s="66">
        <v>2398693.3199999998</v>
      </c>
      <c r="F18" s="72">
        <f t="shared" si="0"/>
        <v>290.29856930605871</v>
      </c>
      <c r="G18" s="72">
        <f t="shared" si="1"/>
        <v>44.924983161290321</v>
      </c>
      <c r="H18" s="73">
        <f t="shared" si="2"/>
        <v>44.924983161290321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12555956.289999999</v>
      </c>
      <c r="E20" s="70">
        <f>E21+E22+E23+E26+E28+E29</f>
        <v>12168807.879999999</v>
      </c>
      <c r="F20" s="76">
        <f t="shared" si="0"/>
        <v>103.18148181660666</v>
      </c>
      <c r="G20" s="76">
        <f t="shared" si="1"/>
        <v>24.713849084185924</v>
      </c>
      <c r="H20" s="73">
        <f t="shared" si="2"/>
        <v>24.713849084185924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2745875.04</v>
      </c>
      <c r="E21" s="66">
        <v>2210335.31</v>
      </c>
      <c r="F21" s="72">
        <f t="shared" si="0"/>
        <v>124.2288908645268</v>
      </c>
      <c r="G21" s="72">
        <f t="shared" si="1"/>
        <v>23.619434879734101</v>
      </c>
      <c r="H21" s="73">
        <f t="shared" si="2"/>
        <v>23.619434879734101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754145.54</v>
      </c>
      <c r="E22" s="66">
        <v>712423.92</v>
      </c>
      <c r="F22" s="72">
        <f t="shared" si="0"/>
        <v>105.8562912935321</v>
      </c>
      <c r="G22" s="72">
        <f t="shared" si="1"/>
        <v>53.867538571428575</v>
      </c>
      <c r="H22" s="73">
        <f t="shared" si="2"/>
        <v>53.867538571428575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5901697.1699999999</v>
      </c>
      <c r="E23" s="66">
        <f>E24+E25</f>
        <v>6153009.1200000001</v>
      </c>
      <c r="F23" s="72">
        <f t="shared" si="0"/>
        <v>95.915625264017152</v>
      </c>
      <c r="G23" s="72">
        <f t="shared" si="1"/>
        <v>23.376908576743393</v>
      </c>
      <c r="H23" s="73">
        <f t="shared" si="2"/>
        <v>23.376908576743393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5863447.1699999999</v>
      </c>
      <c r="E24" s="66">
        <v>5873303.8700000001</v>
      </c>
      <c r="F24" s="72">
        <f t="shared" si="0"/>
        <v>99.832177932247873</v>
      </c>
      <c r="G24" s="72">
        <f t="shared" si="1"/>
        <v>23.225398472564255</v>
      </c>
      <c r="H24" s="73">
        <f t="shared" si="2"/>
        <v>23.225398472564255</v>
      </c>
    </row>
    <row r="25" spans="1:8" ht="15" customHeight="1" outlineLevel="3">
      <c r="A25" s="43" t="s">
        <v>42</v>
      </c>
      <c r="B25" s="77"/>
      <c r="C25" s="77"/>
      <c r="D25" s="66">
        <v>38250</v>
      </c>
      <c r="E25" s="66">
        <v>279705.25</v>
      </c>
      <c r="F25" s="72">
        <f t="shared" si="0"/>
        <v>13.675109780742407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1690352.28</v>
      </c>
      <c r="E26" s="66">
        <v>2549425.92</v>
      </c>
      <c r="F26" s="72">
        <f t="shared" si="0"/>
        <v>66.303251517894665</v>
      </c>
      <c r="G26" s="72">
        <f t="shared" si="1"/>
        <v>16.357170408323427</v>
      </c>
      <c r="H26" s="73">
        <f t="shared" si="2"/>
        <v>16.357170408323427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1690352.28</v>
      </c>
      <c r="E27" s="66">
        <v>2549425.92</v>
      </c>
      <c r="F27" s="72">
        <f t="shared" si="0"/>
        <v>66.303251517894665</v>
      </c>
      <c r="G27" s="72">
        <f t="shared" si="1"/>
        <v>16.357170408323427</v>
      </c>
      <c r="H27" s="73">
        <f t="shared" si="2"/>
        <v>16.357170408323427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1237469.45</v>
      </c>
      <c r="E28" s="66">
        <v>672141.92</v>
      </c>
      <c r="F28" s="72">
        <f t="shared" si="0"/>
        <v>184.10835765161022</v>
      </c>
      <c r="G28" s="72">
        <f t="shared" si="1"/>
        <v>56.248611363636357</v>
      </c>
      <c r="H28" s="73">
        <f t="shared" si="2"/>
        <v>56.248611363636357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226416.81</v>
      </c>
      <c r="E29" s="77">
        <f>E30+E31+E32</f>
        <v>-128528.31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8861.94</v>
      </c>
      <c r="E30" s="66">
        <v>6710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215554.87</v>
      </c>
      <c r="E31" s="66">
        <v>-135238.31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1844288112.1700001</v>
      </c>
      <c r="D33" s="79">
        <f>D34+D40+D41+D39</f>
        <v>396540064.39000005</v>
      </c>
      <c r="E33" s="79">
        <f>E34+E40+E41+E39</f>
        <v>353791725.53999996</v>
      </c>
      <c r="F33" s="76">
        <f t="shared" si="0"/>
        <v>112.08291086648575</v>
      </c>
      <c r="G33" s="76">
        <f t="shared" si="1"/>
        <v>21.977698688258087</v>
      </c>
      <c r="H33" s="73">
        <f t="shared" si="2"/>
        <v>21.500982507740002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1844288112.1700001</v>
      </c>
      <c r="D34" s="79">
        <f>D35+D36+D37+D38</f>
        <v>396692035.90000004</v>
      </c>
      <c r="E34" s="79">
        <f>E35+E36+E37+E38</f>
        <v>353294595.18000001</v>
      </c>
      <c r="F34" s="76">
        <f t="shared" si="0"/>
        <v>112.2836412761677</v>
      </c>
      <c r="G34" s="76">
        <f t="shared" si="1"/>
        <v>21.986121504401819</v>
      </c>
      <c r="H34" s="73">
        <f t="shared" si="2"/>
        <v>21.509222625376566</v>
      </c>
    </row>
    <row r="35" spans="1:8">
      <c r="A35" s="47" t="s">
        <v>57</v>
      </c>
      <c r="B35" s="81"/>
      <c r="C35" s="82">
        <v>2187360</v>
      </c>
      <c r="D35" s="135">
        <v>364560</v>
      </c>
      <c r="E35" s="82">
        <v>637980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327202530.30000001</v>
      </c>
      <c r="D36" s="135">
        <v>62261207.350000001</v>
      </c>
      <c r="E36" s="82">
        <v>64108813.600000001</v>
      </c>
      <c r="F36" s="72">
        <f t="shared" si="0"/>
        <v>97.118015220921194</v>
      </c>
      <c r="G36" s="72">
        <f t="shared" si="1"/>
        <v>19.005143143378206</v>
      </c>
      <c r="H36" s="73">
        <f t="shared" si="2"/>
        <v>19.028339204136039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321506367.30000001</v>
      </c>
      <c r="E37" s="82">
        <v>278198645.38999999</v>
      </c>
      <c r="F37" s="72">
        <f t="shared" si="0"/>
        <v>115.56719366813881</v>
      </c>
      <c r="G37" s="72">
        <f t="shared" si="1"/>
        <v>22.851414505302419</v>
      </c>
      <c r="H37" s="73">
        <f t="shared" si="2"/>
        <v>22.349906060043629</v>
      </c>
    </row>
    <row r="38" spans="1:8">
      <c r="A38" s="47" t="s">
        <v>60</v>
      </c>
      <c r="B38" s="81">
        <v>69738989.049999997</v>
      </c>
      <c r="C38" s="82">
        <v>76384939.370000005</v>
      </c>
      <c r="D38" s="135">
        <v>12559901.25</v>
      </c>
      <c r="E38" s="82">
        <v>10349156.189999999</v>
      </c>
      <c r="F38" s="72">
        <f t="shared" si="0"/>
        <v>121.36159721056447</v>
      </c>
      <c r="G38" s="72">
        <f t="shared" si="1"/>
        <v>18.00986997530903</v>
      </c>
      <c r="H38" s="73">
        <f t="shared" si="2"/>
        <v>16.442902689444132</v>
      </c>
    </row>
    <row r="39" spans="1:8">
      <c r="A39" s="47" t="s">
        <v>113</v>
      </c>
      <c r="B39" s="81"/>
      <c r="C39" s="82"/>
      <c r="D39" s="135"/>
      <c r="E39" s="82">
        <v>-143972.73000000001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13720096.1</v>
      </c>
      <c r="E42" s="106">
        <v>-1125156.0900000001</v>
      </c>
      <c r="F42" s="107">
        <f t="shared" si="0"/>
        <v>-1219.3949107985541</v>
      </c>
      <c r="G42" s="107">
        <f t="shared" si="1"/>
        <v>-30.489102444444445</v>
      </c>
      <c r="H42" s="108">
        <f t="shared" si="2"/>
        <v>-26.075484714241615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41" t="s">
        <v>75</v>
      </c>
      <c r="C1" s="141"/>
      <c r="D1" s="141"/>
      <c r="E1" s="141"/>
      <c r="F1" s="141"/>
      <c r="G1" s="141"/>
      <c r="H1" s="141"/>
      <c r="I1" s="141"/>
    </row>
    <row r="2" spans="1:9" ht="35.25" customHeight="1">
      <c r="A2" s="1"/>
      <c r="B2" s="150" t="s">
        <v>2</v>
      </c>
      <c r="C2" s="152" t="s">
        <v>65</v>
      </c>
      <c r="D2" s="153"/>
      <c r="E2" s="150" t="s">
        <v>76</v>
      </c>
      <c r="F2" s="154" t="s">
        <v>69</v>
      </c>
      <c r="G2" s="154" t="s">
        <v>70</v>
      </c>
      <c r="H2" s="157" t="s">
        <v>71</v>
      </c>
      <c r="I2" s="153"/>
    </row>
    <row r="3" spans="1:9" ht="51" customHeight="1">
      <c r="A3" s="3" t="s">
        <v>1</v>
      </c>
      <c r="B3" s="151"/>
      <c r="C3" s="21" t="s">
        <v>66</v>
      </c>
      <c r="D3" s="16" t="s">
        <v>67</v>
      </c>
      <c r="E3" s="151"/>
      <c r="F3" s="155"/>
      <c r="G3" s="156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41" t="s">
        <v>74</v>
      </c>
      <c r="C1" s="141"/>
      <c r="D1" s="141"/>
      <c r="E1" s="141"/>
      <c r="F1" s="141"/>
      <c r="G1" s="141"/>
      <c r="H1" s="141"/>
      <c r="I1" s="141"/>
    </row>
    <row r="2" spans="1:9" ht="35.25" customHeight="1">
      <c r="A2" s="1"/>
      <c r="B2" s="150" t="s">
        <v>2</v>
      </c>
      <c r="C2" s="152" t="s">
        <v>65</v>
      </c>
      <c r="D2" s="153"/>
      <c r="E2" s="150" t="s">
        <v>68</v>
      </c>
      <c r="F2" s="154" t="s">
        <v>69</v>
      </c>
      <c r="G2" s="154" t="s">
        <v>70</v>
      </c>
      <c r="H2" s="157" t="s">
        <v>71</v>
      </c>
      <c r="I2" s="153"/>
    </row>
    <row r="3" spans="1:9" ht="51" customHeight="1">
      <c r="A3" s="3" t="s">
        <v>1</v>
      </c>
      <c r="B3" s="151"/>
      <c r="C3" s="16" t="s">
        <v>66</v>
      </c>
      <c r="D3" s="16" t="s">
        <v>67</v>
      </c>
      <c r="E3" s="151"/>
      <c r="F3" s="155"/>
      <c r="G3" s="156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F12" sqref="F1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128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28" t="s">
        <v>66</v>
      </c>
      <c r="C3" s="127" t="s">
        <v>67</v>
      </c>
      <c r="D3" s="144"/>
      <c r="E3" s="146"/>
      <c r="F3" s="142"/>
      <c r="G3" s="12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2644194894.3199997</v>
      </c>
      <c r="D4" s="70">
        <f>D5+D33</f>
        <v>359741235.70000005</v>
      </c>
      <c r="E4" s="70">
        <f>E5+E33</f>
        <v>329736244.81</v>
      </c>
      <c r="F4" s="72">
        <f>D4/E4*100</f>
        <v>109.09969448681306</v>
      </c>
      <c r="G4" s="72">
        <f>D4/B4*100</f>
        <v>13.747932369216908</v>
      </c>
      <c r="H4" s="73">
        <f>D4/C4*100</f>
        <v>13.604944040727137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97484022.579999983</v>
      </c>
      <c r="E5" s="70">
        <f>E6+E20</f>
        <v>91047342.290000007</v>
      </c>
      <c r="F5" s="76">
        <f t="shared" ref="F5:F42" si="0">D5/E5*100</f>
        <v>107.06959712178983</v>
      </c>
      <c r="G5" s="76">
        <f t="shared" ref="G5:G42" si="1">D5/B5*100</f>
        <v>11.999369458416121</v>
      </c>
      <c r="H5" s="73">
        <f t="shared" ref="H5:H42" si="2">D5/C5*100</f>
        <v>11.999369458416121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89152009.339999989</v>
      </c>
      <c r="E6" s="70">
        <f>E7+E10+E11+E17+E18+E19</f>
        <v>82852868.820000008</v>
      </c>
      <c r="F6" s="76">
        <f t="shared" si="0"/>
        <v>107.60280314938161</v>
      </c>
      <c r="G6" s="76">
        <f t="shared" si="1"/>
        <v>11.705819055897587</v>
      </c>
      <c r="H6" s="73">
        <f t="shared" si="2"/>
        <v>11.705819055897587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67841450.569999993</v>
      </c>
      <c r="E7" s="66">
        <f>E8+E9</f>
        <v>62309574.289999999</v>
      </c>
      <c r="F7" s="72">
        <f t="shared" si="0"/>
        <v>108.87805179706997</v>
      </c>
      <c r="G7" s="72">
        <f t="shared" si="1"/>
        <v>12.858788482871278</v>
      </c>
      <c r="H7" s="73">
        <f t="shared" si="2"/>
        <v>12.858788482871278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131">
        <v>1434461.28</v>
      </c>
      <c r="E8" s="66">
        <v>1469031.04</v>
      </c>
      <c r="F8" s="72">
        <f t="shared" si="0"/>
        <v>97.64676449586797</v>
      </c>
      <c r="G8" s="72">
        <f t="shared" si="1"/>
        <v>13.461263172593348</v>
      </c>
      <c r="H8" s="73">
        <f t="shared" si="2"/>
        <v>13.461263172593348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131">
        <v>66406989.289999999</v>
      </c>
      <c r="E9" s="66">
        <v>60840543.25</v>
      </c>
      <c r="F9" s="72">
        <f t="shared" si="0"/>
        <v>109.14923789737855</v>
      </c>
      <c r="G9" s="72">
        <f t="shared" si="1"/>
        <v>12.84636885971128</v>
      </c>
      <c r="H9" s="73">
        <f t="shared" si="2"/>
        <v>12.84636885971128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131">
        <v>4418176.47</v>
      </c>
      <c r="E10" s="66">
        <v>6509707.0800000001</v>
      </c>
      <c r="F10" s="72">
        <f t="shared" si="0"/>
        <v>67.870587965073227</v>
      </c>
      <c r="G10" s="72">
        <f t="shared" si="1"/>
        <v>10.070643030908597</v>
      </c>
      <c r="H10" s="73">
        <f>D10/C10*100</f>
        <v>10.070643030908597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132">
        <f t="shared" ref="D11" si="3">D12+D13+D14+D15+D16</f>
        <v>8472984.8499999996</v>
      </c>
      <c r="E11" s="66">
        <f>E12+E13+E14+E15+E16</f>
        <v>7968172.1200000001</v>
      </c>
      <c r="F11" s="72">
        <f t="shared" si="0"/>
        <v>106.33536427674454</v>
      </c>
      <c r="G11" s="72">
        <f t="shared" si="1"/>
        <v>5.4682354806270972</v>
      </c>
      <c r="H11" s="73">
        <f t="shared" si="2"/>
        <v>5.4682354806270972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131">
        <v>3577195.86</v>
      </c>
      <c r="E12" s="66">
        <v>528463.14</v>
      </c>
      <c r="F12" s="72">
        <f t="shared" si="0"/>
        <v>676.90546212929814</v>
      </c>
      <c r="G12" s="72">
        <f t="shared" si="1"/>
        <v>2.570146471216137</v>
      </c>
      <c r="H12" s="73">
        <f t="shared" si="2"/>
        <v>2.570146471216137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131">
        <v>3521.49</v>
      </c>
      <c r="E13" s="66">
        <v>43934.62</v>
      </c>
      <c r="F13" s="72">
        <f t="shared" si="0"/>
        <v>8.0152963653719986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131">
        <v>-8592.5</v>
      </c>
      <c r="E14" s="66">
        <v>-0.08</v>
      </c>
      <c r="F14" s="72">
        <f t="shared" si="0"/>
        <v>10740625</v>
      </c>
      <c r="G14" s="72">
        <f t="shared" si="1"/>
        <v>-0.33971406691013006</v>
      </c>
      <c r="H14" s="73">
        <f t="shared" si="2"/>
        <v>-0.33971406691013006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131">
        <v>4900860</v>
      </c>
      <c r="E15" s="66">
        <v>7395774.4400000004</v>
      </c>
      <c r="F15" s="72">
        <f t="shared" si="0"/>
        <v>66.265676972160335</v>
      </c>
      <c r="G15" s="72">
        <f t="shared" si="1"/>
        <v>37.023228425156063</v>
      </c>
      <c r="H15" s="73">
        <f t="shared" si="2"/>
        <v>37.023228425156063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131">
        <v>4116409.11</v>
      </c>
      <c r="E17" s="66">
        <v>4511410.8099999996</v>
      </c>
      <c r="F17" s="72">
        <f t="shared" si="0"/>
        <v>91.244386365248801</v>
      </c>
      <c r="G17" s="72">
        <f t="shared" si="1"/>
        <v>20.900782482863669</v>
      </c>
      <c r="H17" s="73">
        <f t="shared" si="2"/>
        <v>20.900782482863669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131">
        <v>4302988.34</v>
      </c>
      <c r="E18" s="66">
        <v>1554004.52</v>
      </c>
      <c r="F18" s="72">
        <f t="shared" si="0"/>
        <v>276.89677118828456</v>
      </c>
      <c r="G18" s="72">
        <f t="shared" si="1"/>
        <v>27.761215096774194</v>
      </c>
      <c r="H18" s="73">
        <f t="shared" si="2"/>
        <v>27.761215096774194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8332013.2400000012</v>
      </c>
      <c r="E20" s="70">
        <f>E21+E22+E23+E26+E28+E29</f>
        <v>8194473.4699999988</v>
      </c>
      <c r="F20" s="76">
        <f t="shared" si="0"/>
        <v>101.6784454852839</v>
      </c>
      <c r="G20" s="76">
        <f t="shared" si="1"/>
        <v>16.399875328078181</v>
      </c>
      <c r="H20" s="73">
        <f t="shared" si="2"/>
        <v>16.399875328078181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131">
        <v>1635957.36</v>
      </c>
      <c r="E21" s="66">
        <v>1556281.26</v>
      </c>
      <c r="F21" s="72">
        <f t="shared" si="0"/>
        <v>105.11964656054525</v>
      </c>
      <c r="G21" s="72">
        <f t="shared" si="1"/>
        <v>14.072158334831478</v>
      </c>
      <c r="H21" s="73">
        <f t="shared" si="2"/>
        <v>14.072158334831478</v>
      </c>
    </row>
    <row r="22" spans="1:8" outlineLevel="2">
      <c r="A22" s="43" t="s">
        <v>36</v>
      </c>
      <c r="B22" s="77">
        <v>1400000</v>
      </c>
      <c r="C22" s="77">
        <v>1400000</v>
      </c>
      <c r="D22" s="131">
        <v>527479.43999999994</v>
      </c>
      <c r="E22" s="66">
        <v>330300.73</v>
      </c>
      <c r="F22" s="72">
        <f t="shared" si="0"/>
        <v>159.69672243836698</v>
      </c>
      <c r="G22" s="72">
        <f t="shared" si="1"/>
        <v>37.677102857142856</v>
      </c>
      <c r="H22" s="73">
        <f t="shared" si="2"/>
        <v>37.677102857142856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132">
        <f t="shared" ref="D23" si="4">D24+D25</f>
        <v>3910198.43</v>
      </c>
      <c r="E23" s="66">
        <f>E24+E25</f>
        <v>3778875.11</v>
      </c>
      <c r="F23" s="72">
        <f t="shared" si="0"/>
        <v>103.47519608818192</v>
      </c>
      <c r="G23" s="72">
        <f t="shared" si="1"/>
        <v>15.488485529161022</v>
      </c>
      <c r="H23" s="73">
        <f t="shared" si="2"/>
        <v>15.488485529161022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131">
        <v>3877998.43</v>
      </c>
      <c r="E24" s="66">
        <v>3764375.11</v>
      </c>
      <c r="F24" s="72">
        <f t="shared" si="0"/>
        <v>103.01838463701883</v>
      </c>
      <c r="G24" s="72">
        <f t="shared" si="1"/>
        <v>15.360939768257275</v>
      </c>
      <c r="H24" s="73">
        <f t="shared" si="2"/>
        <v>15.360939768257275</v>
      </c>
    </row>
    <row r="25" spans="1:8" ht="15" customHeight="1" outlineLevel="3">
      <c r="A25" s="43" t="s">
        <v>42</v>
      </c>
      <c r="B25" s="77"/>
      <c r="C25" s="77"/>
      <c r="D25" s="131">
        <v>32200</v>
      </c>
      <c r="E25" s="66">
        <v>14500</v>
      </c>
      <c r="F25" s="72">
        <f t="shared" si="0"/>
        <v>222.06896551724137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131">
        <v>1482733.36</v>
      </c>
      <c r="E26" s="66">
        <v>2250424.5099999998</v>
      </c>
      <c r="F26" s="72">
        <f t="shared" si="0"/>
        <v>65.886829503114512</v>
      </c>
      <c r="G26" s="72">
        <f t="shared" si="1"/>
        <v>14.348087393727162</v>
      </c>
      <c r="H26" s="73">
        <f t="shared" si="2"/>
        <v>14.348087393727162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131">
        <v>1482733.36</v>
      </c>
      <c r="E27" s="66">
        <v>2250424.5099999998</v>
      </c>
      <c r="F27" s="72">
        <f t="shared" si="0"/>
        <v>65.886829503114512</v>
      </c>
      <c r="G27" s="72">
        <f t="shared" si="1"/>
        <v>14.348087393727162</v>
      </c>
      <c r="H27" s="73">
        <f t="shared" si="2"/>
        <v>14.348087393727162</v>
      </c>
    </row>
    <row r="28" spans="1:8" outlineLevel="2">
      <c r="A28" s="43" t="s">
        <v>48</v>
      </c>
      <c r="B28" s="77">
        <v>2200000</v>
      </c>
      <c r="C28" s="77">
        <v>2200000</v>
      </c>
      <c r="D28" s="131">
        <v>728352.15</v>
      </c>
      <c r="E28" s="66">
        <v>271685.46999999997</v>
      </c>
      <c r="F28" s="72">
        <f t="shared" si="0"/>
        <v>268.08653035438374</v>
      </c>
      <c r="G28" s="72">
        <f t="shared" si="1"/>
        <v>33.106915909090908</v>
      </c>
      <c r="H28" s="73">
        <f t="shared" si="2"/>
        <v>33.106915909090908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5">D30+D31+D32</f>
        <v>47292.5</v>
      </c>
      <c r="E29" s="77">
        <f>E30+E31+E32</f>
        <v>6906.3899999999994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2600</v>
      </c>
      <c r="E30" s="66">
        <v>-1500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44692.5</v>
      </c>
      <c r="E31" s="66">
        <v>8406.39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1831785351.3199999</v>
      </c>
      <c r="D33" s="79">
        <f>D34+D40+D41+D39</f>
        <v>262257213.12000003</v>
      </c>
      <c r="E33" s="79">
        <f>E34+E39+E40+E41</f>
        <v>238688902.52000001</v>
      </c>
      <c r="F33" s="76">
        <f t="shared" si="0"/>
        <v>109.87407053749607</v>
      </c>
      <c r="G33" s="76">
        <f t="shared" si="1"/>
        <v>14.535252617261133</v>
      </c>
      <c r="H33" s="73">
        <f t="shared" si="2"/>
        <v>14.317027534422374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1831785351.3199999</v>
      </c>
      <c r="D34" s="79">
        <f>D35+D36+D37+D38</f>
        <v>262409184.63000003</v>
      </c>
      <c r="E34" s="79">
        <f>E35+E36+E37+E38</f>
        <v>237817426.5</v>
      </c>
      <c r="F34" s="76">
        <f t="shared" si="0"/>
        <v>110.34060392121854</v>
      </c>
      <c r="G34" s="76">
        <f t="shared" si="1"/>
        <v>14.543675433404863</v>
      </c>
      <c r="H34" s="73">
        <f t="shared" si="2"/>
        <v>14.325323894576716</v>
      </c>
    </row>
    <row r="35" spans="1:8">
      <c r="A35" s="47" t="s">
        <v>57</v>
      </c>
      <c r="B35" s="81"/>
      <c r="C35" s="82">
        <v>2187360</v>
      </c>
      <c r="D35" s="82">
        <v>182280</v>
      </c>
      <c r="E35" s="82">
        <v>182280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327278307.76999998</v>
      </c>
      <c r="D36" s="82">
        <v>36956152.210000001</v>
      </c>
      <c r="E36" s="82">
        <v>14280845.82</v>
      </c>
      <c r="F36" s="72">
        <f t="shared" si="0"/>
        <v>258.78125620713411</v>
      </c>
      <c r="G36" s="72">
        <f t="shared" si="1"/>
        <v>11.280811803588046</v>
      </c>
      <c r="H36" s="73">
        <f t="shared" si="2"/>
        <v>11.291965074560188</v>
      </c>
    </row>
    <row r="37" spans="1:8">
      <c r="A37" s="47" t="s">
        <v>59</v>
      </c>
      <c r="B37" s="81">
        <v>1406942958.5</v>
      </c>
      <c r="C37" s="82">
        <v>1432580694.5</v>
      </c>
      <c r="D37" s="82">
        <v>218688204.58000001</v>
      </c>
      <c r="E37" s="82">
        <v>217093562.18000001</v>
      </c>
      <c r="F37" s="72">
        <f t="shared" si="0"/>
        <v>100.73454154235944</v>
      </c>
      <c r="G37" s="72">
        <f t="shared" si="1"/>
        <v>15.543501835579216</v>
      </c>
      <c r="H37" s="73">
        <f t="shared" si="2"/>
        <v>15.265332376709621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6582547.8399999999</v>
      </c>
      <c r="E38" s="82">
        <v>6260738.5</v>
      </c>
      <c r="F38" s="72">
        <f t="shared" si="0"/>
        <v>105.14011789503745</v>
      </c>
      <c r="G38" s="72">
        <f t="shared" si="1"/>
        <v>9.438834617003959</v>
      </c>
      <c r="H38" s="73">
        <f t="shared" si="2"/>
        <v>9.438834617003959</v>
      </c>
    </row>
    <row r="39" spans="1:8">
      <c r="A39" s="47" t="s">
        <v>113</v>
      </c>
      <c r="B39" s="81"/>
      <c r="C39" s="82"/>
      <c r="D39" s="82"/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-10565.67</v>
      </c>
      <c r="F41" s="72">
        <f t="shared" si="0"/>
        <v>1518.5070137530322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43465683.670000002</v>
      </c>
      <c r="E42" s="106">
        <v>60651176.770000003</v>
      </c>
      <c r="F42" s="107">
        <f t="shared" si="0"/>
        <v>71.665029410442543</v>
      </c>
      <c r="G42" s="107">
        <f t="shared" si="1"/>
        <v>-96.590408155555565</v>
      </c>
      <c r="H42" s="108">
        <f t="shared" si="2"/>
        <v>-82.607932325717911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123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124</v>
      </c>
      <c r="C2" s="143"/>
      <c r="D2" s="144" t="s">
        <v>125</v>
      </c>
      <c r="E2" s="145" t="s">
        <v>109</v>
      </c>
      <c r="F2" s="142" t="s">
        <v>126</v>
      </c>
      <c r="G2" s="143" t="s">
        <v>127</v>
      </c>
      <c r="H2" s="143"/>
    </row>
    <row r="3" spans="1:8" ht="51" customHeight="1">
      <c r="A3" s="142"/>
      <c r="B3" s="126" t="s">
        <v>66</v>
      </c>
      <c r="C3" s="125" t="s">
        <v>67</v>
      </c>
      <c r="D3" s="144"/>
      <c r="E3" s="146"/>
      <c r="F3" s="142"/>
      <c r="G3" s="12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2633264278.3199997</v>
      </c>
      <c r="D4" s="70">
        <f>D5+D33</f>
        <v>164917073.72000003</v>
      </c>
      <c r="E4" s="70">
        <f>E5+E33</f>
        <v>141732476.75</v>
      </c>
      <c r="F4" s="72">
        <f>D4/E4*100</f>
        <v>116.35799888750624</v>
      </c>
      <c r="G4" s="72">
        <f>D4/B4*100</f>
        <v>6.3024989938113993</v>
      </c>
      <c r="H4" s="73">
        <f>D4/C4*100</f>
        <v>6.2628379186161949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40794680.310000002</v>
      </c>
      <c r="E5" s="70">
        <f>E6+E20</f>
        <v>33074363.160000004</v>
      </c>
      <c r="F5" s="76">
        <f t="shared" ref="F5:F42" si="0">D5/E5*100</f>
        <v>123.34230023614458</v>
      </c>
      <c r="G5" s="76">
        <f t="shared" ref="G5:G42" si="1">D5/B5*100</f>
        <v>5.0214427761836378</v>
      </c>
      <c r="H5" s="73">
        <f t="shared" ref="H5:H42" si="2">D5/C5*100</f>
        <v>5.0214427761836378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35767060.390000001</v>
      </c>
      <c r="E6" s="70">
        <f>E7+E10+E11+E17+E18+E19</f>
        <v>28799449.330000002</v>
      </c>
      <c r="F6" s="76">
        <f t="shared" si="0"/>
        <v>124.19355655089535</v>
      </c>
      <c r="G6" s="76">
        <f t="shared" si="1"/>
        <v>4.6962793120003257</v>
      </c>
      <c r="H6" s="73">
        <f t="shared" si="2"/>
        <v>4.6962793120003257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24372384.52</v>
      </c>
      <c r="E7" s="66">
        <f>E8+E9</f>
        <v>18977151.23</v>
      </c>
      <c r="F7" s="72">
        <f t="shared" si="0"/>
        <v>128.43015384453992</v>
      </c>
      <c r="G7" s="72">
        <f t="shared" si="1"/>
        <v>4.619584851631604</v>
      </c>
      <c r="H7" s="73">
        <f t="shared" si="2"/>
        <v>4.619584851631604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769692.71</v>
      </c>
      <c r="E8" s="66">
        <v>674410.29</v>
      </c>
      <c r="F8" s="72">
        <f t="shared" si="0"/>
        <v>114.12825714744062</v>
      </c>
      <c r="G8" s="72">
        <f t="shared" si="1"/>
        <v>7.2229458374342261</v>
      </c>
      <c r="H8" s="73">
        <f t="shared" si="2"/>
        <v>7.2229458374342261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23602691.809999999</v>
      </c>
      <c r="E9" s="66">
        <v>18302740.940000001</v>
      </c>
      <c r="F9" s="72">
        <f t="shared" si="0"/>
        <v>128.95714301685351</v>
      </c>
      <c r="G9" s="72">
        <f t="shared" si="1"/>
        <v>4.5659182612425049</v>
      </c>
      <c r="H9" s="73">
        <f t="shared" si="2"/>
        <v>4.5659182612425049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3713494.91</v>
      </c>
      <c r="E10" s="66">
        <v>3248520.35</v>
      </c>
      <c r="F10" s="72">
        <f t="shared" si="0"/>
        <v>114.31342611106008</v>
      </c>
      <c r="G10" s="72">
        <f t="shared" si="1"/>
        <v>8.4644155546159183</v>
      </c>
      <c r="H10" s="73">
        <f>D10/C10*100</f>
        <v>8.4644155546159183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6664193.4700000007</v>
      </c>
      <c r="E11" s="66">
        <f>E12+E13+E14+E15+E16</f>
        <v>7260566.2299999995</v>
      </c>
      <c r="F11" s="72">
        <f t="shared" si="0"/>
        <v>91.7861397980802</v>
      </c>
      <c r="G11" s="72">
        <f t="shared" si="1"/>
        <v>4.3008903978410178</v>
      </c>
      <c r="H11" s="73">
        <f t="shared" si="2"/>
        <v>4.3008903978410178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2098062.7000000002</v>
      </c>
      <c r="E12" s="66">
        <v>11014.61</v>
      </c>
      <c r="F12" s="72">
        <f t="shared" si="0"/>
        <v>19047.998068020566</v>
      </c>
      <c r="G12" s="72">
        <f t="shared" si="1"/>
        <v>1.507417724897848</v>
      </c>
      <c r="H12" s="73">
        <f t="shared" si="2"/>
        <v>1.507417724897848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993.72</v>
      </c>
      <c r="E13" s="66">
        <v>31886.32</v>
      </c>
      <c r="F13" s="72">
        <f t="shared" si="0"/>
        <v>3.1164461750368186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0</v>
      </c>
      <c r="E14" s="66">
        <v>-0.08</v>
      </c>
      <c r="F14" s="72">
        <f t="shared" si="0"/>
        <v>0</v>
      </c>
      <c r="G14" s="72">
        <f t="shared" si="1"/>
        <v>0</v>
      </c>
      <c r="H14" s="73">
        <f t="shared" si="2"/>
        <v>0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4565137.05</v>
      </c>
      <c r="E15" s="66">
        <v>7217665.3799999999</v>
      </c>
      <c r="F15" s="72">
        <f t="shared" si="0"/>
        <v>63.249497027804857</v>
      </c>
      <c r="G15" s="72">
        <f t="shared" si="1"/>
        <v>34.48703121376515</v>
      </c>
      <c r="H15" s="73">
        <f t="shared" si="2"/>
        <v>34.48703121376515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-868022.9</v>
      </c>
      <c r="E17" s="66">
        <v>-1472685.8</v>
      </c>
      <c r="F17" s="72">
        <f t="shared" si="0"/>
        <v>58.941486364572818</v>
      </c>
      <c r="G17" s="72">
        <f t="shared" si="1"/>
        <v>-4.407326224930185</v>
      </c>
      <c r="H17" s="73">
        <f t="shared" si="2"/>
        <v>-4.407326224930185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1885010.39</v>
      </c>
      <c r="E18" s="66">
        <v>785897.32</v>
      </c>
      <c r="F18" s="72">
        <f t="shared" si="0"/>
        <v>239.85453850383408</v>
      </c>
      <c r="G18" s="72">
        <f t="shared" si="1"/>
        <v>12.161357354838708</v>
      </c>
      <c r="H18" s="73">
        <f t="shared" si="2"/>
        <v>12.161357354838708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5027619.919999999</v>
      </c>
      <c r="E20" s="70">
        <f>E21+E22+E23+E26+E28+E29</f>
        <v>4274913.83</v>
      </c>
      <c r="F20" s="76">
        <f t="shared" si="0"/>
        <v>117.60751490983851</v>
      </c>
      <c r="G20" s="76">
        <f t="shared" si="1"/>
        <v>9.8958483994154545</v>
      </c>
      <c r="H20" s="73">
        <f t="shared" si="2"/>
        <v>9.8958483994154545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803386.26</v>
      </c>
      <c r="E21" s="66">
        <v>360881.97</v>
      </c>
      <c r="F21" s="72">
        <f t="shared" si="0"/>
        <v>222.61745578478192</v>
      </c>
      <c r="G21" s="72">
        <f t="shared" si="1"/>
        <v>6.9105582646408887</v>
      </c>
      <c r="H21" s="73">
        <f t="shared" si="2"/>
        <v>6.9105582646408887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1286.27</v>
      </c>
      <c r="E22" s="66">
        <v>761.99</v>
      </c>
      <c r="F22" s="72">
        <f t="shared" si="0"/>
        <v>168.80405254662134</v>
      </c>
      <c r="G22" s="72">
        <f t="shared" si="1"/>
        <v>9.1876428571428581E-2</v>
      </c>
      <c r="H22" s="73">
        <f t="shared" si="2"/>
        <v>9.1876428571428581E-2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2018924.74</v>
      </c>
      <c r="E23" s="66">
        <f>E24+E25</f>
        <v>1896889.92</v>
      </c>
      <c r="F23" s="72">
        <f t="shared" si="0"/>
        <v>106.43341602026122</v>
      </c>
      <c r="G23" s="72">
        <f t="shared" si="1"/>
        <v>7.9970587630651719</v>
      </c>
      <c r="H23" s="73">
        <f t="shared" si="2"/>
        <v>7.9970587630651719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1989274.74</v>
      </c>
      <c r="E24" s="66">
        <v>1888389.92</v>
      </c>
      <c r="F24" s="72">
        <f t="shared" si="0"/>
        <v>105.34237229989027</v>
      </c>
      <c r="G24" s="72">
        <f t="shared" si="1"/>
        <v>7.8796136757733688</v>
      </c>
      <c r="H24" s="73">
        <f t="shared" si="2"/>
        <v>7.8796136757733688</v>
      </c>
    </row>
    <row r="25" spans="1:8" ht="15" customHeight="1" outlineLevel="3">
      <c r="A25" s="43" t="s">
        <v>42</v>
      </c>
      <c r="B25" s="77"/>
      <c r="C25" s="77"/>
      <c r="D25" s="66">
        <v>29650</v>
      </c>
      <c r="E25" s="66">
        <v>8500</v>
      </c>
      <c r="F25" s="72">
        <f t="shared" si="0"/>
        <v>348.8235294117647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1721782.45</v>
      </c>
      <c r="E26" s="66">
        <v>1921689.38</v>
      </c>
      <c r="F26" s="72">
        <f t="shared" si="0"/>
        <v>89.597333883377132</v>
      </c>
      <c r="G26" s="72">
        <f t="shared" si="1"/>
        <v>16.661313309620056</v>
      </c>
      <c r="H26" s="73">
        <f t="shared" si="2"/>
        <v>16.661313309620056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1721782.45</v>
      </c>
      <c r="E27" s="66">
        <v>1921689.38</v>
      </c>
      <c r="F27" s="72">
        <f t="shared" si="0"/>
        <v>89.597333883377132</v>
      </c>
      <c r="G27" s="72">
        <f t="shared" si="1"/>
        <v>16.661313309620056</v>
      </c>
      <c r="H27" s="73">
        <f t="shared" si="2"/>
        <v>16.661313309620056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471205.31</v>
      </c>
      <c r="E28" s="66">
        <v>89150.36</v>
      </c>
      <c r="F28" s="72">
        <f t="shared" si="0"/>
        <v>528.551213926674</v>
      </c>
      <c r="G28" s="72">
        <f t="shared" si="1"/>
        <v>21.418423181818184</v>
      </c>
      <c r="H28" s="73">
        <f t="shared" si="2"/>
        <v>21.418423181818184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11034.89</v>
      </c>
      <c r="E29" s="77">
        <f>E30+E31+E32</f>
        <v>5540.21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1500</v>
      </c>
      <c r="E30" s="66">
        <v>2500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9534.89</v>
      </c>
      <c r="E31" s="66">
        <v>3040.21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1820854735.3199999</v>
      </c>
      <c r="D33" s="79">
        <f>D34+D40+D41+D39</f>
        <v>124122393.41000003</v>
      </c>
      <c r="E33" s="79">
        <f>E34+E39+E40+E41</f>
        <v>108658113.58999999</v>
      </c>
      <c r="F33" s="76">
        <f t="shared" si="0"/>
        <v>114.23205254450805</v>
      </c>
      <c r="G33" s="76">
        <f t="shared" si="1"/>
        <v>6.8793163864206113</v>
      </c>
      <c r="H33" s="73">
        <f t="shared" si="2"/>
        <v>6.8167103614768338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1820854735.3199999</v>
      </c>
      <c r="D34" s="79">
        <f>D35+D36+D37+D38</f>
        <v>124447746.83000001</v>
      </c>
      <c r="E34" s="79">
        <f>E35+E36+E37+E38</f>
        <v>116021499.88999999</v>
      </c>
      <c r="F34" s="76">
        <f t="shared" si="0"/>
        <v>107.26265989319992</v>
      </c>
      <c r="G34" s="76">
        <f t="shared" si="1"/>
        <v>6.8973486612752444</v>
      </c>
      <c r="H34" s="73">
        <f t="shared" si="2"/>
        <v>6.8345785315009966</v>
      </c>
    </row>
    <row r="35" spans="1:8">
      <c r="A35" s="47" t="s">
        <v>57</v>
      </c>
      <c r="B35" s="81"/>
      <c r="C35" s="82">
        <v>2187360</v>
      </c>
      <c r="D35" s="82"/>
      <c r="E35" s="82"/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326975427.76999998</v>
      </c>
      <c r="D36" s="82">
        <v>26369454.57</v>
      </c>
      <c r="E36" s="82">
        <v>4220360.91</v>
      </c>
      <c r="F36" s="72">
        <f t="shared" si="0"/>
        <v>624.81515520434482</v>
      </c>
      <c r="G36" s="72">
        <f t="shared" si="1"/>
        <v>8.0492377203420649</v>
      </c>
      <c r="H36" s="73">
        <f t="shared" si="2"/>
        <v>8.0646593995891074</v>
      </c>
    </row>
    <row r="37" spans="1:8">
      <c r="A37" s="47" t="s">
        <v>59</v>
      </c>
      <c r="B37" s="81">
        <v>1406942958.5</v>
      </c>
      <c r="C37" s="82">
        <v>1421952958.5</v>
      </c>
      <c r="D37" s="82">
        <v>96745392.510000005</v>
      </c>
      <c r="E37" s="82">
        <v>110655717.52</v>
      </c>
      <c r="F37" s="72">
        <f t="shared" si="0"/>
        <v>87.429185475675197</v>
      </c>
      <c r="G37" s="72">
        <f t="shared" si="1"/>
        <v>6.8762839264744784</v>
      </c>
      <c r="H37" s="73">
        <f t="shared" si="2"/>
        <v>6.8036985282590141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1332899.75</v>
      </c>
      <c r="E38" s="82">
        <v>1145421.46</v>
      </c>
      <c r="F38" s="72">
        <f t="shared" si="0"/>
        <v>116.36762506614815</v>
      </c>
      <c r="G38" s="72">
        <f t="shared" si="1"/>
        <v>1.9112691023444082</v>
      </c>
      <c r="H38" s="73">
        <f t="shared" si="2"/>
        <v>1.9112691023444082</v>
      </c>
    </row>
    <row r="39" spans="1:8">
      <c r="A39" s="47" t="s">
        <v>113</v>
      </c>
      <c r="B39" s="81"/>
      <c r="C39" s="82"/>
      <c r="D39" s="82">
        <v>-173381.91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-8245427.9900000002</v>
      </c>
      <c r="F41" s="72">
        <f t="shared" si="0"/>
        <v>1.9458109414645437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-45000000</v>
      </c>
      <c r="D42" s="106">
        <v>32364555.809999999</v>
      </c>
      <c r="E42" s="106">
        <v>68027782.079999998</v>
      </c>
      <c r="F42" s="107">
        <f t="shared" si="0"/>
        <v>47.575497569418914</v>
      </c>
      <c r="G42" s="107">
        <f t="shared" si="1"/>
        <v>-71.921235133333326</v>
      </c>
      <c r="H42" s="108">
        <f t="shared" si="2"/>
        <v>-71.921235133333326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122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24" t="s">
        <v>66</v>
      </c>
      <c r="C3" s="123" t="s">
        <v>67</v>
      </c>
      <c r="D3" s="144"/>
      <c r="E3" s="146"/>
      <c r="F3" s="142"/>
      <c r="G3" s="12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2597098500.21</v>
      </c>
      <c r="D4" s="70">
        <f>D5+D33</f>
        <v>2678404215.1900001</v>
      </c>
      <c r="E4" s="70">
        <f>E5+E33</f>
        <v>2530530330.54</v>
      </c>
      <c r="F4" s="72">
        <f>D4/E4*100</f>
        <v>105.84359265982182</v>
      </c>
      <c r="G4" s="72">
        <f>D4/B4*100</f>
        <v>111.26150678064039</v>
      </c>
      <c r="H4" s="73">
        <f>D4/C4*100</f>
        <v>103.13063655357799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803974574.83000004</v>
      </c>
      <c r="E5" s="70">
        <f>E6+E20</f>
        <v>619622182.81999993</v>
      </c>
      <c r="F5" s="76">
        <f t="shared" ref="F5:F42" si="0">D5/E5*100</f>
        <v>129.7523873614374</v>
      </c>
      <c r="G5" s="76">
        <f t="shared" ref="G5:G42" si="1">D5/B5*100</f>
        <v>131.02907062339696</v>
      </c>
      <c r="H5" s="73">
        <f t="shared" ref="H5:H42" si="2">D5/C5*100</f>
        <v>119.61574509769004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730869527.42000008</v>
      </c>
      <c r="E6" s="70">
        <f>E7+E10+E11+E17+E18+E19</f>
        <v>569840017.31999993</v>
      </c>
      <c r="F6" s="76">
        <f t="shared" si="0"/>
        <v>128.25872265997288</v>
      </c>
      <c r="G6" s="76">
        <f t="shared" si="1"/>
        <v>129.38184741343497</v>
      </c>
      <c r="H6" s="73">
        <f t="shared" si="2"/>
        <v>117.24944931513058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501628660.93000001</v>
      </c>
      <c r="E7" s="66">
        <f>E8+E9</f>
        <v>408906761.50999999</v>
      </c>
      <c r="F7" s="72">
        <f t="shared" si="0"/>
        <v>122.67556033497686</v>
      </c>
      <c r="G7" s="72">
        <f t="shared" si="1"/>
        <v>128.34996586984067</v>
      </c>
      <c r="H7" s="73">
        <f t="shared" si="2"/>
        <v>115.09763339585275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11805963.02</v>
      </c>
      <c r="E8" s="66">
        <v>10396921.33</v>
      </c>
      <c r="F8" s="72">
        <f t="shared" si="0"/>
        <v>113.5524896772495</v>
      </c>
      <c r="G8" s="72">
        <f t="shared" si="1"/>
        <v>127.70112931375301</v>
      </c>
      <c r="H8" s="73">
        <f t="shared" si="2"/>
        <v>127.70112931375301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489822697.91000003</v>
      </c>
      <c r="E9" s="66">
        <v>398509840.18000001</v>
      </c>
      <c r="F9" s="72">
        <f t="shared" si="0"/>
        <v>122.91357666068059</v>
      </c>
      <c r="G9" s="72">
        <f t="shared" si="1"/>
        <v>128.36568585134066</v>
      </c>
      <c r="H9" s="73">
        <f t="shared" si="2"/>
        <v>114.82448835589707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40184488.259999998</v>
      </c>
      <c r="E10" s="66">
        <v>38353593.299999997</v>
      </c>
      <c r="F10" s="72">
        <f t="shared" si="0"/>
        <v>104.77372470860509</v>
      </c>
      <c r="G10" s="72">
        <f t="shared" si="1"/>
        <v>107.2674062834592</v>
      </c>
      <c r="H10" s="73">
        <f>D10/C10*100</f>
        <v>107.2674062834592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151974665.52000001</v>
      </c>
      <c r="E11" s="66">
        <f>E12+E13+E14+E15+E16</f>
        <v>89378818.860000014</v>
      </c>
      <c r="F11" s="72">
        <f t="shared" si="0"/>
        <v>170.03431848662939</v>
      </c>
      <c r="G11" s="72">
        <f t="shared" si="1"/>
        <v>147.84353023098419</v>
      </c>
      <c r="H11" s="73">
        <f t="shared" si="2"/>
        <v>130.73464920779344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136775382.87</v>
      </c>
      <c r="E12" s="66">
        <v>82218185.090000004</v>
      </c>
      <c r="F12" s="72">
        <f t="shared" si="0"/>
        <v>166.35660677778165</v>
      </c>
      <c r="G12" s="72">
        <f t="shared" si="1"/>
        <v>152.73708179341696</v>
      </c>
      <c r="H12" s="73">
        <f t="shared" si="2"/>
        <v>132.78910854072029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245953.33</v>
      </c>
      <c r="E13" s="66">
        <v>-73315.94</v>
      </c>
      <c r="F13" s="72">
        <f t="shared" si="0"/>
        <v>-335.47047204195974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2379369.92</v>
      </c>
      <c r="E14" s="66">
        <v>204497.93</v>
      </c>
      <c r="F14" s="72">
        <f t="shared" si="0"/>
        <v>1163.5178507674868</v>
      </c>
      <c r="G14" s="72">
        <f t="shared" si="1"/>
        <v>891.14978277153546</v>
      </c>
      <c r="H14" s="73">
        <f t="shared" si="2"/>
        <v>891.14978277153546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12573959.4</v>
      </c>
      <c r="E15" s="66">
        <v>7029451.7800000003</v>
      </c>
      <c r="F15" s="72">
        <f t="shared" si="0"/>
        <v>178.8753916169548</v>
      </c>
      <c r="G15" s="72">
        <f t="shared" si="1"/>
        <v>96.88894406043967</v>
      </c>
      <c r="H15" s="73">
        <f t="shared" si="2"/>
        <v>96.88894406043967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20650769.48</v>
      </c>
      <c r="E17" s="66">
        <v>22925767.84</v>
      </c>
      <c r="F17" s="72">
        <f t="shared" si="0"/>
        <v>90.07667539915208</v>
      </c>
      <c r="G17" s="72">
        <f t="shared" si="1"/>
        <v>86.794115805178549</v>
      </c>
      <c r="H17" s="73">
        <f t="shared" si="2"/>
        <v>86.794115805178549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16430943.23</v>
      </c>
      <c r="E18" s="66">
        <v>10275075.810000001</v>
      </c>
      <c r="F18" s="72">
        <f t="shared" si="0"/>
        <v>159.91067641572954</v>
      </c>
      <c r="G18" s="72">
        <f t="shared" si="1"/>
        <v>164.05470456022934</v>
      </c>
      <c r="H18" s="73">
        <f t="shared" si="2"/>
        <v>164.05470456022934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73105047.410000011</v>
      </c>
      <c r="E20" s="70">
        <f>E21+E22+E23+E26+E28+E29</f>
        <v>49782165.5</v>
      </c>
      <c r="F20" s="76">
        <f t="shared" si="0"/>
        <v>146.84987419842156</v>
      </c>
      <c r="G20" s="76">
        <f t="shared" si="1"/>
        <v>150.13930422065894</v>
      </c>
      <c r="H20" s="73">
        <f t="shared" si="2"/>
        <v>149.85071402102218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16738627.029999999</v>
      </c>
      <c r="E21" s="66">
        <v>11713334.25</v>
      </c>
      <c r="F21" s="72">
        <f t="shared" si="0"/>
        <v>142.90232544162222</v>
      </c>
      <c r="G21" s="72">
        <f t="shared" si="1"/>
        <v>145.12078388297172</v>
      </c>
      <c r="H21" s="73">
        <f t="shared" si="2"/>
        <v>145.12078388297172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1418571.41</v>
      </c>
      <c r="E22" s="66">
        <v>2230411.7000000002</v>
      </c>
      <c r="F22" s="72">
        <f t="shared" si="0"/>
        <v>63.601325710405831</v>
      </c>
      <c r="G22" s="72">
        <f t="shared" si="1"/>
        <v>53.530996603773588</v>
      </c>
      <c r="H22" s="73">
        <f t="shared" si="2"/>
        <v>53.530996603773588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23309236.41</v>
      </c>
      <c r="E23" s="66">
        <f>E24+E25</f>
        <v>22564915.830000002</v>
      </c>
      <c r="F23" s="72">
        <f t="shared" si="0"/>
        <v>103.2985745907832</v>
      </c>
      <c r="G23" s="72">
        <f t="shared" si="1"/>
        <v>104.3385694270367</v>
      </c>
      <c r="H23" s="73">
        <f t="shared" si="2"/>
        <v>104.3385694270367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22512197.460000001</v>
      </c>
      <c r="E24" s="66">
        <v>22315337.350000001</v>
      </c>
      <c r="F24" s="72">
        <f t="shared" si="0"/>
        <v>100.88217402637652</v>
      </c>
      <c r="G24" s="72">
        <f t="shared" si="1"/>
        <v>100.77080331244406</v>
      </c>
      <c r="H24" s="73">
        <f t="shared" si="2"/>
        <v>100.77080331244406</v>
      </c>
    </row>
    <row r="25" spans="1:8" ht="15" customHeight="1" outlineLevel="3">
      <c r="A25" s="43" t="s">
        <v>42</v>
      </c>
      <c r="B25" s="77"/>
      <c r="C25" s="77"/>
      <c r="D25" s="66">
        <v>797038.95</v>
      </c>
      <c r="E25" s="66">
        <v>249578.48</v>
      </c>
      <c r="F25" s="72">
        <f t="shared" si="0"/>
        <v>319.35403645378398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28498862.93</v>
      </c>
      <c r="E26" s="66">
        <v>10837662.26</v>
      </c>
      <c r="F26" s="72">
        <f t="shared" si="0"/>
        <v>262.96134947095135</v>
      </c>
      <c r="G26" s="72">
        <f t="shared" si="1"/>
        <v>283.0861207171086</v>
      </c>
      <c r="H26" s="73">
        <f t="shared" si="2"/>
        <v>283.0861207171086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28498862.93</v>
      </c>
      <c r="E27" s="66">
        <v>10837662.26</v>
      </c>
      <c r="F27" s="72">
        <f t="shared" si="0"/>
        <v>262.96134947095135</v>
      </c>
      <c r="G27" s="72">
        <f t="shared" si="1"/>
        <v>283.0861207171086</v>
      </c>
      <c r="H27" s="73">
        <f t="shared" si="2"/>
        <v>283.0861207171086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2827146.09</v>
      </c>
      <c r="E28" s="66">
        <v>1997458.5</v>
      </c>
      <c r="F28" s="72">
        <f t="shared" si="0"/>
        <v>141.53716284969124</v>
      </c>
      <c r="G28" s="72">
        <f t="shared" si="1"/>
        <v>134.62600428571426</v>
      </c>
      <c r="H28" s="73">
        <f t="shared" si="2"/>
        <v>134.62600428571426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312603.53999999998</v>
      </c>
      <c r="E29" s="77">
        <f>E30+E31+E32</f>
        <v>438382.96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-6807.19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221196.71</v>
      </c>
      <c r="E31" s="66">
        <v>372993.7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92906.83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1924967440.73</v>
      </c>
      <c r="D33" s="79">
        <f>D34+D40+D41+D39</f>
        <v>1874429640.3599999</v>
      </c>
      <c r="E33" s="79">
        <f>E34+E39+E40+E41</f>
        <v>1910908147.72</v>
      </c>
      <c r="F33" s="76">
        <f t="shared" si="0"/>
        <v>98.091038158818662</v>
      </c>
      <c r="G33" s="76">
        <f t="shared" si="1"/>
        <v>104.4995398998072</v>
      </c>
      <c r="H33" s="73">
        <f t="shared" si="2"/>
        <v>97.37461531552789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1924967440.73</v>
      </c>
      <c r="D34" s="79">
        <f>D35+D36+D37+D38</f>
        <v>1876577832.9099998</v>
      </c>
      <c r="E34" s="79">
        <f>E35+E36+E37+E38</f>
        <v>1912671127.53</v>
      </c>
      <c r="F34" s="76">
        <f t="shared" si="0"/>
        <v>98.112937760156896</v>
      </c>
      <c r="G34" s="76">
        <f t="shared" si="1"/>
        <v>104.61930173469159</v>
      </c>
      <c r="H34" s="73">
        <f t="shared" si="2"/>
        <v>97.486211621239178</v>
      </c>
    </row>
    <row r="35" spans="1:8">
      <c r="A35" s="47" t="s">
        <v>57</v>
      </c>
      <c r="B35" s="81"/>
      <c r="C35" s="82">
        <v>4424428</v>
      </c>
      <c r="D35" s="82">
        <v>4340322.3</v>
      </c>
      <c r="E35" s="82">
        <v>4114508.52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387572308.77999997</v>
      </c>
      <c r="E36" s="82">
        <v>404681687.36000001</v>
      </c>
      <c r="F36" s="72">
        <f t="shared" si="0"/>
        <v>95.772139161617233</v>
      </c>
      <c r="G36" s="72">
        <f t="shared" si="1"/>
        <v>109.69155973528912</v>
      </c>
      <c r="H36" s="73">
        <f t="shared" si="2"/>
        <v>99.505407506975047</v>
      </c>
    </row>
    <row r="37" spans="1:8">
      <c r="A37" s="47" t="s">
        <v>59</v>
      </c>
      <c r="B37" s="81">
        <v>1252074088.5</v>
      </c>
      <c r="C37" s="82">
        <v>1320833466.7</v>
      </c>
      <c r="D37" s="82">
        <v>1282504046.49</v>
      </c>
      <c r="E37" s="82">
        <v>1285418030.6600001</v>
      </c>
      <c r="F37" s="72">
        <f t="shared" si="0"/>
        <v>99.773304551477011</v>
      </c>
      <c r="G37" s="72">
        <f t="shared" si="1"/>
        <v>102.43036400716954</v>
      </c>
      <c r="H37" s="73">
        <f t="shared" si="2"/>
        <v>97.098088352821406</v>
      </c>
    </row>
    <row r="38" spans="1:8">
      <c r="A38" s="47" t="s">
        <v>60</v>
      </c>
      <c r="B38" s="81">
        <v>188317185.08000001</v>
      </c>
      <c r="C38" s="82">
        <v>210210805.72</v>
      </c>
      <c r="D38" s="82">
        <v>202161155.34</v>
      </c>
      <c r="E38" s="82">
        <v>218456900.99000001</v>
      </c>
      <c r="F38" s="72">
        <f t="shared" si="0"/>
        <v>92.540521459312501</v>
      </c>
      <c r="G38" s="72">
        <f t="shared" si="1"/>
        <v>107.35141100060457</v>
      </c>
      <c r="H38" s="73">
        <f t="shared" si="2"/>
        <v>96.170677167413515</v>
      </c>
    </row>
    <row r="39" spans="1:8">
      <c r="A39" s="47" t="s">
        <v>113</v>
      </c>
      <c r="B39" s="81"/>
      <c r="C39" s="82"/>
      <c r="D39" s="82">
        <v>0</v>
      </c>
      <c r="E39" s="82">
        <v>41230.910000000003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-3030234.24</v>
      </c>
      <c r="E41" s="82">
        <v>-1834956.72</v>
      </c>
      <c r="F41" s="72">
        <f t="shared" si="0"/>
        <v>165.13927587349309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63359221.640000001</v>
      </c>
      <c r="E42" s="106">
        <v>-25983785.890000001</v>
      </c>
      <c r="F42" s="107">
        <f t="shared" si="0"/>
        <v>-243.8413782665294</v>
      </c>
      <c r="G42" s="107">
        <f t="shared" si="1"/>
        <v>-150.25783584319493</v>
      </c>
      <c r="H42" s="108">
        <f t="shared" si="2"/>
        <v>-63.406157648740688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121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22" t="s">
        <v>66</v>
      </c>
      <c r="C3" s="121" t="s">
        <v>67</v>
      </c>
      <c r="D3" s="144"/>
      <c r="E3" s="146"/>
      <c r="F3" s="142"/>
      <c r="G3" s="12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2627313680.8199997</v>
      </c>
      <c r="D4" s="70">
        <f>D5+D33</f>
        <v>2348289435.25</v>
      </c>
      <c r="E4" s="70">
        <f>E5+E33</f>
        <v>2124184788.3099999</v>
      </c>
      <c r="F4" s="72">
        <f>D4/E4*100</f>
        <v>110.55014837566451</v>
      </c>
      <c r="G4" s="72">
        <f>D4/B4*100</f>
        <v>97.548465403844915</v>
      </c>
      <c r="H4" s="73">
        <f>D4/C4*100</f>
        <v>89.379865540725433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712978655.06999993</v>
      </c>
      <c r="E5" s="70">
        <f>E6+E20</f>
        <v>549409233.72000003</v>
      </c>
      <c r="F5" s="76">
        <f t="shared" ref="F5:F42" si="0">D5/E5*100</f>
        <v>129.77187337069057</v>
      </c>
      <c r="G5" s="76">
        <f t="shared" ref="G5:G42" si="1">D5/B5*100</f>
        <v>116.19886184571868</v>
      </c>
      <c r="H5" s="73">
        <f t="shared" ref="H5:H42" si="2">D5/C5*100</f>
        <v>106.07732599377302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652225019.29999995</v>
      </c>
      <c r="E6" s="70">
        <f>E7+E10+E11+E17+E18+E19</f>
        <v>503489417.20999998</v>
      </c>
      <c r="F6" s="76">
        <f t="shared" si="0"/>
        <v>129.54095895683224</v>
      </c>
      <c r="G6" s="76">
        <f t="shared" si="1"/>
        <v>115.45983894578784</v>
      </c>
      <c r="H6" s="73">
        <f t="shared" si="2"/>
        <v>104.63293580241108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431180268.5</v>
      </c>
      <c r="E7" s="66">
        <f>E8+E9</f>
        <v>344264369.06999999</v>
      </c>
      <c r="F7" s="72">
        <f t="shared" si="0"/>
        <v>125.24684726008553</v>
      </c>
      <c r="G7" s="72">
        <f t="shared" si="1"/>
        <v>110.32458281614505</v>
      </c>
      <c r="H7" s="73">
        <f t="shared" si="2"/>
        <v>98.933399019366831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10727915.41</v>
      </c>
      <c r="E8" s="66">
        <v>9541359.1699999999</v>
      </c>
      <c r="F8" s="72">
        <f t="shared" si="0"/>
        <v>112.43592468178724</v>
      </c>
      <c r="G8" s="72">
        <f t="shared" si="1"/>
        <v>116.04025107639322</v>
      </c>
      <c r="H8" s="73">
        <f t="shared" si="2"/>
        <v>116.04025107639322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420452353.08999997</v>
      </c>
      <c r="E9" s="66">
        <v>334723009.89999998</v>
      </c>
      <c r="F9" s="72">
        <f t="shared" si="0"/>
        <v>125.61202566134071</v>
      </c>
      <c r="G9" s="72">
        <f t="shared" si="1"/>
        <v>110.18610387492626</v>
      </c>
      <c r="H9" s="73">
        <f t="shared" si="2"/>
        <v>98.56265650323715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36797546.920000002</v>
      </c>
      <c r="E10" s="66">
        <v>34638109.719999999</v>
      </c>
      <c r="F10" s="72">
        <f t="shared" si="0"/>
        <v>106.23428130881271</v>
      </c>
      <c r="G10" s="72">
        <f t="shared" si="1"/>
        <v>98.226394975181236</v>
      </c>
      <c r="H10" s="73">
        <f>D10/C10*100</f>
        <v>98.226394975181236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150721222.66000003</v>
      </c>
      <c r="E11" s="66">
        <f>E12+E13+E14+E15+E16</f>
        <v>92097990.420000002</v>
      </c>
      <c r="F11" s="72">
        <f t="shared" si="0"/>
        <v>163.65310684050431</v>
      </c>
      <c r="G11" s="72">
        <f t="shared" si="1"/>
        <v>146.62415977386786</v>
      </c>
      <c r="H11" s="73">
        <f t="shared" si="2"/>
        <v>129.65638782756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135425878.22999999</v>
      </c>
      <c r="E12" s="66">
        <v>83958413.409999996</v>
      </c>
      <c r="F12" s="72">
        <f t="shared" si="0"/>
        <v>161.30114032606275</v>
      </c>
      <c r="G12" s="72">
        <f t="shared" si="1"/>
        <v>151.2300898460708</v>
      </c>
      <c r="H12" s="73">
        <f t="shared" si="2"/>
        <v>131.47893477730639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171506.52</v>
      </c>
      <c r="E13" s="66">
        <v>-127540.39</v>
      </c>
      <c r="F13" s="72">
        <f t="shared" si="0"/>
        <v>-134.47231892579282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204497.93</v>
      </c>
      <c r="F14" s="72">
        <f t="shared" si="0"/>
        <v>1140.9201159151098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12790679.890000001</v>
      </c>
      <c r="E15" s="66">
        <v>8062619.4699999997</v>
      </c>
      <c r="F15" s="72">
        <f t="shared" si="0"/>
        <v>158.64174090805753</v>
      </c>
      <c r="G15" s="72">
        <f t="shared" si="1"/>
        <v>98.55888896517358</v>
      </c>
      <c r="H15" s="73">
        <f t="shared" si="2"/>
        <v>98.55888896517358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19218081.309999999</v>
      </c>
      <c r="E17" s="66">
        <v>23077016.760000002</v>
      </c>
      <c r="F17" s="72">
        <f t="shared" si="0"/>
        <v>83.278014267906599</v>
      </c>
      <c r="G17" s="72">
        <f t="shared" si="1"/>
        <v>80.772601543440288</v>
      </c>
      <c r="H17" s="73">
        <f t="shared" si="2"/>
        <v>80.772601543440288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14307899.91</v>
      </c>
      <c r="E18" s="66">
        <v>9411931.2400000002</v>
      </c>
      <c r="F18" s="72">
        <f t="shared" si="0"/>
        <v>152.01874668604145</v>
      </c>
      <c r="G18" s="72">
        <f t="shared" si="1"/>
        <v>142.85718474923985</v>
      </c>
      <c r="H18" s="73">
        <f t="shared" si="2"/>
        <v>142.85718474923985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60753635.769999996</v>
      </c>
      <c r="E20" s="70">
        <f>E21+E22+E23+E26+E28+E29</f>
        <v>45919816.509999998</v>
      </c>
      <c r="F20" s="76">
        <f t="shared" si="0"/>
        <v>132.30374245238897</v>
      </c>
      <c r="G20" s="76">
        <f t="shared" si="1"/>
        <v>124.77262414216572</v>
      </c>
      <c r="H20" s="73">
        <f t="shared" si="2"/>
        <v>124.53279249583366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11822969.42</v>
      </c>
      <c r="E21" s="66">
        <v>10380127.9</v>
      </c>
      <c r="F21" s="72">
        <f t="shared" si="0"/>
        <v>113.90003604868878</v>
      </c>
      <c r="G21" s="72">
        <f t="shared" si="1"/>
        <v>102.5029464471438</v>
      </c>
      <c r="H21" s="73">
        <f t="shared" si="2"/>
        <v>102.5029464471438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1210005.33</v>
      </c>
      <c r="E22" s="66">
        <v>2229805.56</v>
      </c>
      <c r="F22" s="72">
        <f t="shared" si="0"/>
        <v>54.265060223457326</v>
      </c>
      <c r="G22" s="72">
        <f t="shared" si="1"/>
        <v>45.660578490566039</v>
      </c>
      <c r="H22" s="73">
        <f t="shared" si="2"/>
        <v>45.660578490566039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20852831.5</v>
      </c>
      <c r="E23" s="66">
        <f>E24+E25</f>
        <v>20629989.890000001</v>
      </c>
      <c r="F23" s="72">
        <f t="shared" si="0"/>
        <v>101.0801828366771</v>
      </c>
      <c r="G23" s="72">
        <f t="shared" si="1"/>
        <v>93.343023724261414</v>
      </c>
      <c r="H23" s="73">
        <f t="shared" si="2"/>
        <v>93.343023724261414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20359192.550000001</v>
      </c>
      <c r="E24" s="66">
        <v>20383411.41</v>
      </c>
      <c r="F24" s="72">
        <f t="shared" si="0"/>
        <v>99.88118348046433</v>
      </c>
      <c r="G24" s="72">
        <f t="shared" si="1"/>
        <v>91.133359668755602</v>
      </c>
      <c r="H24" s="73">
        <f t="shared" si="2"/>
        <v>91.133359668755602</v>
      </c>
    </row>
    <row r="25" spans="1:8" ht="15" customHeight="1" outlineLevel="3">
      <c r="A25" s="43" t="s">
        <v>42</v>
      </c>
      <c r="B25" s="77"/>
      <c r="C25" s="77"/>
      <c r="D25" s="66">
        <v>493638.95</v>
      </c>
      <c r="E25" s="66">
        <v>246578.48</v>
      </c>
      <c r="F25" s="72">
        <f t="shared" si="0"/>
        <v>200.19547123495934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24178510.68</v>
      </c>
      <c r="E26" s="66">
        <v>10366677.34</v>
      </c>
      <c r="F26" s="72">
        <f t="shared" si="0"/>
        <v>233.23298186109071</v>
      </c>
      <c r="G26" s="72">
        <f t="shared" si="1"/>
        <v>240.17101348676087</v>
      </c>
      <c r="H26" s="73">
        <f t="shared" si="2"/>
        <v>240.17101348676087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24178510.68</v>
      </c>
      <c r="E27" s="66">
        <v>10366677.34</v>
      </c>
      <c r="F27" s="72">
        <f t="shared" si="0"/>
        <v>233.23298186109071</v>
      </c>
      <c r="G27" s="72">
        <f t="shared" si="1"/>
        <v>240.17101348676087</v>
      </c>
      <c r="H27" s="73">
        <f t="shared" si="2"/>
        <v>240.17101348676087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2387759.4700000002</v>
      </c>
      <c r="E28" s="66">
        <v>1880223.09</v>
      </c>
      <c r="F28" s="72">
        <f t="shared" si="0"/>
        <v>126.99341278699008</v>
      </c>
      <c r="G28" s="72">
        <f t="shared" si="1"/>
        <v>113.70283190476191</v>
      </c>
      <c r="H28" s="73">
        <f t="shared" si="2"/>
        <v>113.70283190476191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301559.37</v>
      </c>
      <c r="E29" s="77">
        <f>E30+E31+E32</f>
        <v>432992.73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-200</v>
      </c>
      <c r="E30" s="66">
        <v>-4679.8900000000003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209321.68</v>
      </c>
      <c r="E31" s="66">
        <v>365476.17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1955182621.3399999</v>
      </c>
      <c r="D33" s="79">
        <f>D34+D40+D41+D39</f>
        <v>1635310780.1800001</v>
      </c>
      <c r="E33" s="79">
        <f>E34+E39+E40+E41</f>
        <v>1574775554.5899999</v>
      </c>
      <c r="F33" s="76">
        <f t="shared" si="0"/>
        <v>103.84405418369356</v>
      </c>
      <c r="G33" s="76">
        <f t="shared" si="1"/>
        <v>91.168652288908575</v>
      </c>
      <c r="H33" s="73">
        <f t="shared" si="2"/>
        <v>83.639797240997709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1955182621.3399999</v>
      </c>
      <c r="D34" s="79">
        <f>D35+D36+D37+D38</f>
        <v>1636978706.73</v>
      </c>
      <c r="E34" s="79">
        <f>E35+E36+E37+E38</f>
        <v>1576772131.53</v>
      </c>
      <c r="F34" s="76">
        <f t="shared" si="0"/>
        <v>103.81834343695428</v>
      </c>
      <c r="G34" s="76">
        <f t="shared" si="1"/>
        <v>91.261639271886594</v>
      </c>
      <c r="H34" s="73">
        <f t="shared" si="2"/>
        <v>83.725105208232861</v>
      </c>
    </row>
    <row r="35" spans="1:8">
      <c r="A35" s="47" t="s">
        <v>57</v>
      </c>
      <c r="B35" s="81"/>
      <c r="C35" s="82">
        <v>4424428</v>
      </c>
      <c r="D35" s="82">
        <v>4017482.3</v>
      </c>
      <c r="E35" s="82">
        <v>3791669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255346746.93000001</v>
      </c>
      <c r="E36" s="82">
        <v>223625238.22999999</v>
      </c>
      <c r="F36" s="72">
        <f t="shared" si="0"/>
        <v>114.18512013718873</v>
      </c>
      <c r="G36" s="72">
        <f t="shared" si="1"/>
        <v>72.268792969889361</v>
      </c>
      <c r="H36" s="73">
        <f t="shared" si="2"/>
        <v>65.557785046177784</v>
      </c>
    </row>
    <row r="37" spans="1:8">
      <c r="A37" s="47" t="s">
        <v>59</v>
      </c>
      <c r="B37" s="81">
        <v>1252074088.5</v>
      </c>
      <c r="C37" s="82">
        <v>1350368049.5599999</v>
      </c>
      <c r="D37" s="82">
        <v>1187467526.6400001</v>
      </c>
      <c r="E37" s="82">
        <v>1177084128.5899999</v>
      </c>
      <c r="F37" s="72">
        <f t="shared" si="0"/>
        <v>100.88212879587783</v>
      </c>
      <c r="G37" s="72">
        <f t="shared" si="1"/>
        <v>94.840036827421343</v>
      </c>
      <c r="H37" s="73">
        <f t="shared" si="2"/>
        <v>87.936583439375738</v>
      </c>
    </row>
    <row r="38" spans="1:8">
      <c r="A38" s="47" t="s">
        <v>60</v>
      </c>
      <c r="B38" s="81">
        <v>188317185.08000001</v>
      </c>
      <c r="C38" s="82">
        <v>210891403.47</v>
      </c>
      <c r="D38" s="82">
        <v>190146950.86000001</v>
      </c>
      <c r="E38" s="82">
        <v>172271095.71000001</v>
      </c>
      <c r="F38" s="72">
        <f t="shared" si="0"/>
        <v>110.3765841137344</v>
      </c>
      <c r="G38" s="72">
        <f t="shared" si="1"/>
        <v>100.97164036262684</v>
      </c>
      <c r="H38" s="73">
        <f t="shared" si="2"/>
        <v>90.163443237291105</v>
      </c>
    </row>
    <row r="39" spans="1:8">
      <c r="A39" s="47" t="s">
        <v>113</v>
      </c>
      <c r="B39" s="81"/>
      <c r="C39" s="82"/>
      <c r="D39" s="82">
        <v>0</v>
      </c>
      <c r="E39" s="82">
        <v>-192366.22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-2549968.2400000002</v>
      </c>
      <c r="E41" s="82">
        <v>-1834956.72</v>
      </c>
      <c r="F41" s="72">
        <f t="shared" si="0"/>
        <v>138.96612449802089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171410743.69999999</v>
      </c>
      <c r="E42" s="106">
        <v>57950962.57</v>
      </c>
      <c r="F42" s="107">
        <f t="shared" si="0"/>
        <v>295.78584392442127</v>
      </c>
      <c r="G42" s="107">
        <f t="shared" si="1"/>
        <v>-406.50447909502691</v>
      </c>
      <c r="H42" s="108">
        <f t="shared" si="2"/>
        <v>-171.53772341907333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41" t="s">
        <v>120</v>
      </c>
      <c r="B1" s="141"/>
      <c r="C1" s="141"/>
      <c r="D1" s="141"/>
      <c r="E1" s="141"/>
      <c r="F1" s="141"/>
      <c r="G1" s="141"/>
      <c r="H1" s="141"/>
    </row>
    <row r="2" spans="1:8" ht="37.5" customHeight="1">
      <c r="A2" s="142" t="s">
        <v>2</v>
      </c>
      <c r="B2" s="143" t="s">
        <v>108</v>
      </c>
      <c r="C2" s="143"/>
      <c r="D2" s="144" t="s">
        <v>109</v>
      </c>
      <c r="E2" s="145" t="s">
        <v>91</v>
      </c>
      <c r="F2" s="142" t="s">
        <v>110</v>
      </c>
      <c r="G2" s="143" t="s">
        <v>116</v>
      </c>
      <c r="H2" s="143"/>
    </row>
    <row r="3" spans="1:8" ht="51" customHeight="1">
      <c r="A3" s="142"/>
      <c r="B3" s="120" t="s">
        <v>66</v>
      </c>
      <c r="C3" s="119" t="s">
        <v>67</v>
      </c>
      <c r="D3" s="144"/>
      <c r="E3" s="146"/>
      <c r="F3" s="142"/>
      <c r="G3" s="11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2543201616.8899999</v>
      </c>
      <c r="D4" s="70">
        <f>D5+D33</f>
        <v>1786749929.5900004</v>
      </c>
      <c r="E4" s="71">
        <f>E5+E33</f>
        <v>1695248316.2000003</v>
      </c>
      <c r="F4" s="72">
        <f>D4/E4*100</f>
        <v>105.39753453907605</v>
      </c>
      <c r="G4" s="72">
        <f>D4/B4*100</f>
        <v>74.221989451388453</v>
      </c>
      <c r="H4" s="73">
        <f>D4/C4*100</f>
        <v>70.255929287075546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551924362.41000009</v>
      </c>
      <c r="E5" s="75">
        <f>E6+E20</f>
        <v>433170793.39000005</v>
      </c>
      <c r="F5" s="76">
        <f t="shared" ref="F5:F42" si="0">D5/E5*100</f>
        <v>127.41495290821274</v>
      </c>
      <c r="G5" s="76">
        <f t="shared" ref="G5:G42" si="1">D5/B5*100</f>
        <v>89.95077521734423</v>
      </c>
      <c r="H5" s="73">
        <f t="shared" ref="H5:H42" si="2">D5/C5*100</f>
        <v>82.115586629340001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505268489.13000011</v>
      </c>
      <c r="E6" s="75">
        <f>E7+E10+E11+E17+E18+E19</f>
        <v>396362968.54000002</v>
      </c>
      <c r="F6" s="76">
        <f t="shared" si="0"/>
        <v>127.47620974561593</v>
      </c>
      <c r="G6" s="76">
        <f t="shared" si="1"/>
        <v>89.444925682156168</v>
      </c>
      <c r="H6" s="73">
        <f t="shared" si="2"/>
        <v>81.057493689617729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332257361.28000003</v>
      </c>
      <c r="E7" s="66">
        <f>E8+E9</f>
        <v>270963464.90999997</v>
      </c>
      <c r="F7" s="72">
        <f t="shared" si="0"/>
        <v>122.6207235688984</v>
      </c>
      <c r="G7" s="72">
        <f t="shared" si="1"/>
        <v>85.013525545427854</v>
      </c>
      <c r="H7" s="73">
        <f t="shared" si="2"/>
        <v>76.235747556329031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7958209.1600000001</v>
      </c>
      <c r="E8" s="66">
        <v>7804417.8399999999</v>
      </c>
      <c r="F8" s="72">
        <f t="shared" si="0"/>
        <v>101.97056748053357</v>
      </c>
      <c r="G8" s="72">
        <f t="shared" si="1"/>
        <v>86.081270568561692</v>
      </c>
      <c r="H8" s="73">
        <f t="shared" si="2"/>
        <v>86.081270568561692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324299152.12</v>
      </c>
      <c r="E9" s="66">
        <v>263159047.06999999</v>
      </c>
      <c r="F9" s="72">
        <f t="shared" si="0"/>
        <v>123.23313818420114</v>
      </c>
      <c r="G9" s="72">
        <f t="shared" si="1"/>
        <v>84.987656269332263</v>
      </c>
      <c r="H9" s="73">
        <f t="shared" si="2"/>
        <v>76.022373759560338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26787119.539999999</v>
      </c>
      <c r="E10" s="66">
        <v>27747275.870000001</v>
      </c>
      <c r="F10" s="72">
        <f t="shared" si="0"/>
        <v>96.539637496313247</v>
      </c>
      <c r="G10" s="72">
        <f t="shared" si="1"/>
        <v>71.504825848957282</v>
      </c>
      <c r="H10" s="73">
        <f>D10/C10*100</f>
        <v>71.504825848957282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122023293.34</v>
      </c>
      <c r="E11" s="66">
        <f>E12+E13+E14+E15+E16</f>
        <v>71610279.420000002</v>
      </c>
      <c r="F11" s="72">
        <f t="shared" si="0"/>
        <v>170.39913030407777</v>
      </c>
      <c r="G11" s="72">
        <f t="shared" si="1"/>
        <v>118.70632776896892</v>
      </c>
      <c r="H11" s="73">
        <f t="shared" si="2"/>
        <v>104.96928810733385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106829659.63</v>
      </c>
      <c r="E12" s="66">
        <v>63085924.549999997</v>
      </c>
      <c r="F12" s="72">
        <f t="shared" si="0"/>
        <v>169.33992866400814</v>
      </c>
      <c r="G12" s="72">
        <f t="shared" si="1"/>
        <v>119.29669008039825</v>
      </c>
      <c r="H12" s="73">
        <f t="shared" si="2"/>
        <v>103.71614372638514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162727.67999999999</v>
      </c>
      <c r="E13" s="66">
        <v>-220017.33</v>
      </c>
      <c r="F13" s="72">
        <f t="shared" si="0"/>
        <v>-73.961301139323893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324867.75</v>
      </c>
      <c r="F14" s="72">
        <f t="shared" si="0"/>
        <v>718.18702225751872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12697748.01</v>
      </c>
      <c r="E15" s="66">
        <v>8419504.4499999993</v>
      </c>
      <c r="F15" s="72">
        <f t="shared" si="0"/>
        <v>150.81348415939135</v>
      </c>
      <c r="G15" s="72">
        <f t="shared" si="1"/>
        <v>97.842800147298789</v>
      </c>
      <c r="H15" s="73">
        <f t="shared" si="2"/>
        <v>97.842800147298789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14880743.99</v>
      </c>
      <c r="E17" s="66">
        <v>18603425.789999999</v>
      </c>
      <c r="F17" s="72">
        <f t="shared" si="0"/>
        <v>79.989267342356513</v>
      </c>
      <c r="G17" s="72">
        <f t="shared" si="1"/>
        <v>62.542997169482462</v>
      </c>
      <c r="H17" s="73">
        <f t="shared" si="2"/>
        <v>62.542997169482462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9319970.9800000004</v>
      </c>
      <c r="E18" s="66">
        <v>7438522.5499999998</v>
      </c>
      <c r="F18" s="72">
        <f t="shared" si="0"/>
        <v>125.29330814490845</v>
      </c>
      <c r="G18" s="72">
        <f t="shared" si="1"/>
        <v>93.055222955317291</v>
      </c>
      <c r="H18" s="73">
        <f t="shared" si="2"/>
        <v>93.055222955317291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46655873.280000001</v>
      </c>
      <c r="E20" s="70">
        <f>E21+E22+E23+E26+E28+E29</f>
        <v>36807824.850000009</v>
      </c>
      <c r="F20" s="76">
        <f t="shared" si="0"/>
        <v>126.75531213847316</v>
      </c>
      <c r="G20" s="76">
        <f t="shared" si="1"/>
        <v>95.819380470140274</v>
      </c>
      <c r="H20" s="73">
        <f t="shared" si="2"/>
        <v>95.635201288796083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9193818.1699999999</v>
      </c>
      <c r="E21" s="66">
        <v>8880833</v>
      </c>
      <c r="F21" s="72">
        <f t="shared" si="0"/>
        <v>103.52427717084647</v>
      </c>
      <c r="G21" s="72">
        <f t="shared" si="1"/>
        <v>79.70869398766385</v>
      </c>
      <c r="H21" s="73">
        <f t="shared" si="2"/>
        <v>79.70869398766385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1078243.48</v>
      </c>
      <c r="E22" s="66">
        <v>1969546.55</v>
      </c>
      <c r="F22" s="72">
        <f t="shared" si="0"/>
        <v>54.745772827760788</v>
      </c>
      <c r="G22" s="72">
        <f t="shared" si="1"/>
        <v>40.68843320754717</v>
      </c>
      <c r="H22" s="73">
        <f t="shared" si="2"/>
        <v>40.68843320754717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16834565.190000001</v>
      </c>
      <c r="E23" s="66">
        <f>E24+E25</f>
        <v>16410171.710000001</v>
      </c>
      <c r="F23" s="72">
        <f t="shared" si="0"/>
        <v>102.58616111701858</v>
      </c>
      <c r="G23" s="72">
        <f t="shared" si="1"/>
        <v>75.35615572963296</v>
      </c>
      <c r="H23" s="73">
        <f t="shared" si="2"/>
        <v>75.35615572963296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16389326.24</v>
      </c>
      <c r="E24" s="66">
        <v>16170557.630000001</v>
      </c>
      <c r="F24" s="72">
        <f t="shared" si="0"/>
        <v>101.35288228770871</v>
      </c>
      <c r="G24" s="72">
        <f t="shared" si="1"/>
        <v>73.36314341987466</v>
      </c>
      <c r="H24" s="73">
        <f t="shared" si="2"/>
        <v>73.36314341987466</v>
      </c>
    </row>
    <row r="25" spans="1:8" ht="15" customHeight="1" outlineLevel="3">
      <c r="A25" s="43" t="s">
        <v>42</v>
      </c>
      <c r="B25" s="77"/>
      <c r="C25" s="77"/>
      <c r="D25" s="66">
        <v>445238.95</v>
      </c>
      <c r="E25" s="66">
        <v>239614.07999999999</v>
      </c>
      <c r="F25" s="72">
        <f t="shared" si="0"/>
        <v>185.81501971837383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17371291.960000001</v>
      </c>
      <c r="E26" s="66">
        <v>7883066.9699999997</v>
      </c>
      <c r="F26" s="72">
        <f t="shared" si="0"/>
        <v>220.36210051378015</v>
      </c>
      <c r="G26" s="72">
        <f t="shared" si="1"/>
        <v>172.55325817312172</v>
      </c>
      <c r="H26" s="73">
        <f t="shared" si="2"/>
        <v>172.55325817312172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17371291.960000001</v>
      </c>
      <c r="E27" s="66">
        <v>7883066.9699999997</v>
      </c>
      <c r="F27" s="72">
        <f t="shared" si="0"/>
        <v>220.36210051378015</v>
      </c>
      <c r="G27" s="72">
        <f t="shared" si="1"/>
        <v>172.55325817312172</v>
      </c>
      <c r="H27" s="73">
        <f t="shared" si="2"/>
        <v>172.55325817312172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1891594.65</v>
      </c>
      <c r="E28" s="66">
        <v>1556304.24</v>
      </c>
      <c r="F28" s="72">
        <f t="shared" si="0"/>
        <v>121.5440144274104</v>
      </c>
      <c r="G28" s="72">
        <f t="shared" si="1"/>
        <v>90.07593571428572</v>
      </c>
      <c r="H28" s="73">
        <f t="shared" si="2"/>
        <v>90.07593571428572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286359.83</v>
      </c>
      <c r="E29" s="77">
        <f>E30+E31+E32</f>
        <v>107902.38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13986.39</v>
      </c>
      <c r="E30" s="66">
        <v>-6307.19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179935.75</v>
      </c>
      <c r="E31" s="66">
        <v>40172.269999999997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74037.3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1871070557.4100001</v>
      </c>
      <c r="D33" s="79">
        <f>D34+D40+D41+D39</f>
        <v>1234825567.1800003</v>
      </c>
      <c r="E33" s="79">
        <f>E34+E39+E40+E41</f>
        <v>1262077522.8100002</v>
      </c>
      <c r="F33" s="76">
        <f t="shared" si="0"/>
        <v>97.840706681050477</v>
      </c>
      <c r="G33" s="76">
        <f t="shared" si="1"/>
        <v>68.841582979900778</v>
      </c>
      <c r="H33" s="73">
        <f t="shared" si="2"/>
        <v>65.995670889572878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1871070557.4100001</v>
      </c>
      <c r="D34" s="79">
        <f>D35+D36+D37+D38</f>
        <v>1234184464.0900002</v>
      </c>
      <c r="E34" s="79">
        <f>E35+E36+E37+E38</f>
        <v>1263881733.5300002</v>
      </c>
      <c r="F34" s="76">
        <f t="shared" si="0"/>
        <v>97.650312631937794</v>
      </c>
      <c r="G34" s="76">
        <f t="shared" si="1"/>
        <v>68.805841452723215</v>
      </c>
      <c r="H34" s="73">
        <f t="shared" si="2"/>
        <v>65.961406917673941</v>
      </c>
    </row>
    <row r="35" spans="1:8">
      <c r="A35" s="47" t="s">
        <v>57</v>
      </c>
      <c r="B35" s="81"/>
      <c r="C35" s="82">
        <v>2460780</v>
      </c>
      <c r="D35" s="82">
        <v>1731660</v>
      </c>
      <c r="E35" s="82">
        <v>1458240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385499701.73000002</v>
      </c>
      <c r="D36" s="82">
        <v>187350026.81</v>
      </c>
      <c r="E36" s="82">
        <v>185480687.06</v>
      </c>
      <c r="F36" s="72">
        <f t="shared" si="0"/>
        <v>101.00783525208492</v>
      </c>
      <c r="G36" s="72">
        <f t="shared" si="1"/>
        <v>53.024213009248967</v>
      </c>
      <c r="H36" s="73">
        <f t="shared" si="2"/>
        <v>48.599266346830539</v>
      </c>
    </row>
    <row r="37" spans="1:8">
      <c r="A37" s="47" t="s">
        <v>59</v>
      </c>
      <c r="B37" s="81">
        <v>1252074088.5</v>
      </c>
      <c r="C37" s="82">
        <v>1272151062.1800001</v>
      </c>
      <c r="D37" s="82">
        <v>917418965.63</v>
      </c>
      <c r="E37" s="82">
        <v>962837666.08000004</v>
      </c>
      <c r="F37" s="72">
        <f t="shared" si="0"/>
        <v>95.282828866166696</v>
      </c>
      <c r="G37" s="72">
        <f t="shared" si="1"/>
        <v>73.271939261124643</v>
      </c>
      <c r="H37" s="73">
        <f t="shared" si="2"/>
        <v>72.115568103828849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127683811.65000001</v>
      </c>
      <c r="E38" s="82">
        <v>114105140.39</v>
      </c>
      <c r="F38" s="72">
        <f t="shared" si="0"/>
        <v>111.90013983032618</v>
      </c>
      <c r="G38" s="72">
        <f t="shared" si="1"/>
        <v>67.802527738378188</v>
      </c>
      <c r="H38" s="73">
        <f t="shared" si="2"/>
        <v>60.52541179995611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-99925973.629999995</v>
      </c>
      <c r="D42" s="106">
        <v>93945926.519999996</v>
      </c>
      <c r="E42" s="106">
        <v>9326862.3499999996</v>
      </c>
      <c r="F42" s="107">
        <f t="shared" si="0"/>
        <v>1007.2618528566576</v>
      </c>
      <c r="G42" s="107">
        <f t="shared" si="1"/>
        <v>-222.79490245926908</v>
      </c>
      <c r="H42" s="108">
        <f t="shared" si="2"/>
        <v>-94.015522798764451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41</vt:i4>
      </vt:variant>
    </vt:vector>
  </HeadingPairs>
  <TitlesOfParts>
    <vt:vector size="82" baseType="lpstr">
      <vt:lpstr>01.07.25</vt:lpstr>
      <vt:lpstr>01.06.25</vt:lpstr>
      <vt:lpstr>01.05.25</vt:lpstr>
      <vt:lpstr>01.04.25</vt:lpstr>
      <vt:lpstr>01.03.25</vt:lpstr>
      <vt:lpstr>01.02.25</vt:lpstr>
      <vt:lpstr>01.01.25</vt:lpstr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01.12.23</vt:lpstr>
      <vt:lpstr>01.11.23</vt:lpstr>
      <vt:lpstr>01.10.23</vt:lpstr>
      <vt:lpstr>01.09.23</vt:lpstr>
      <vt:lpstr>01.08.23</vt:lpstr>
      <vt:lpstr>01.07.23</vt:lpstr>
      <vt:lpstr>01.06.23</vt:lpstr>
      <vt:lpstr>01.05.23</vt:lpstr>
      <vt:lpstr>01.04.23</vt:lpstr>
      <vt:lpstr>01.03.23</vt:lpstr>
      <vt:lpstr>01.02.23</vt:lpstr>
      <vt:lpstr>01.01.23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'01.01.23'!Заголовки_для_печати</vt:lpstr>
      <vt:lpstr>'01.01.24'!Заголовки_для_печати</vt:lpstr>
      <vt:lpstr>'01.01.25'!Заголовки_для_печати</vt:lpstr>
      <vt:lpstr>'01.02.2022'!Заголовки_для_печати</vt:lpstr>
      <vt:lpstr>'01.02.23'!Заголовки_для_печати</vt:lpstr>
      <vt:lpstr>'01.02.24'!Заголовки_для_печати</vt:lpstr>
      <vt:lpstr>'01.02.25'!Заголовки_для_печати</vt:lpstr>
      <vt:lpstr>'01.03.2022'!Заголовки_для_печати</vt:lpstr>
      <vt:lpstr>'01.03.23'!Заголовки_для_печати</vt:lpstr>
      <vt:lpstr>'01.03.24'!Заголовки_для_печати</vt:lpstr>
      <vt:lpstr>'01.03.25'!Заголовки_для_печати</vt:lpstr>
      <vt:lpstr>'01.04.2022'!Заголовки_для_печати</vt:lpstr>
      <vt:lpstr>'01.04.23'!Заголовки_для_печати</vt:lpstr>
      <vt:lpstr>'01.04.24'!Заголовки_для_печати</vt:lpstr>
      <vt:lpstr>'01.04.25'!Заголовки_для_печати</vt:lpstr>
      <vt:lpstr>'01.05.2022'!Заголовки_для_печати</vt:lpstr>
      <vt:lpstr>'01.05.23'!Заголовки_для_печати</vt:lpstr>
      <vt:lpstr>'01.05.24'!Заголовки_для_печати</vt:lpstr>
      <vt:lpstr>'01.05.25'!Заголовки_для_печати</vt:lpstr>
      <vt:lpstr>'01.06.2022'!Заголовки_для_печати</vt:lpstr>
      <vt:lpstr>'01.06.23'!Заголовки_для_печати</vt:lpstr>
      <vt:lpstr>'01.06.24'!Заголовки_для_печати</vt:lpstr>
      <vt:lpstr>'01.06.25'!Заголовки_для_печати</vt:lpstr>
      <vt:lpstr>'01.07.2022 '!Заголовки_для_печати</vt:lpstr>
      <vt:lpstr>'01.07.23'!Заголовки_для_печати</vt:lpstr>
      <vt:lpstr>'01.07.24'!Заголовки_для_печати</vt:lpstr>
      <vt:lpstr>'01.07.25'!Заголовки_для_печати</vt:lpstr>
      <vt:lpstr>'01.08.2022'!Заголовки_для_печати</vt:lpstr>
      <vt:lpstr>'01.08.23'!Заголовки_для_печати</vt:lpstr>
      <vt:lpstr>'01.08.24'!Заголовки_для_печати</vt:lpstr>
      <vt:lpstr>'01.09.2022'!Заголовки_для_печати</vt:lpstr>
      <vt:lpstr>'01.09.23'!Заголовки_для_печати</vt:lpstr>
      <vt:lpstr>'01.09.24'!Заголовки_для_печати</vt:lpstr>
      <vt:lpstr>'01.10.2022'!Заголовки_для_печати</vt:lpstr>
      <vt:lpstr>'01.10.23'!Заголовки_для_печати</vt:lpstr>
      <vt:lpstr>'01.10.24'!Заголовки_для_печати</vt:lpstr>
      <vt:lpstr>'01.11.2022'!Заголовки_для_печати</vt:lpstr>
      <vt:lpstr>'01.11.23'!Заголовки_для_печати</vt:lpstr>
      <vt:lpstr>'01.12.2022'!Заголовки_для_печати</vt:lpstr>
      <vt:lpstr>'01.12.23'!Заголовки_для_печати</vt:lpstr>
      <vt:lpstr>'01.12.24'!Заголовки_для_печати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2025-07-08T05:22:27Z</dcterms:modified>
</cp:coreProperties>
</file>